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 с диска С\доки ЗЕНЧЕНКО\МЦП  и заключения\МП по школам\"/>
    </mc:Choice>
  </mc:AlternateContent>
  <bookViews>
    <workbookView xWindow="240" yWindow="30" windowWidth="19425" windowHeight="7485"/>
  </bookViews>
  <sheets>
    <sheet name="ТАБЛИЦА 1" sheetId="1" r:id="rId1"/>
    <sheet name="ТАБЛИЦА 2" sheetId="2" r:id="rId2"/>
    <sheet name="Лист1" sheetId="3" r:id="rId3"/>
  </sheets>
  <definedNames>
    <definedName name="_xlnm._FilterDatabase" localSheetId="0" hidden="1">'ТАБЛИЦА 1'!$D$1:$D$46</definedName>
  </definedNames>
  <calcPr calcId="162913"/>
</workbook>
</file>

<file path=xl/calcChain.xml><?xml version="1.0" encoding="utf-8"?>
<calcChain xmlns="http://schemas.openxmlformats.org/spreadsheetml/2006/main">
  <c r="F44" i="2" l="1"/>
  <c r="F45" i="2" s="1"/>
  <c r="G44" i="2"/>
  <c r="G45" i="2" s="1"/>
  <c r="H44" i="2"/>
  <c r="H45" i="2" s="1"/>
  <c r="I44" i="2"/>
  <c r="I45" i="2" s="1"/>
  <c r="J44" i="2"/>
  <c r="J45" i="2" s="1"/>
  <c r="K44" i="2"/>
  <c r="K45" i="2" s="1"/>
  <c r="L44" i="2"/>
  <c r="L45" i="2" s="1"/>
  <c r="E34" i="2"/>
  <c r="E42" i="2" l="1"/>
  <c r="E41" i="2"/>
  <c r="E40" i="2"/>
  <c r="E14" i="2" l="1"/>
  <c r="E38" i="2" l="1"/>
  <c r="E33" i="2"/>
  <c r="E21" i="2" l="1"/>
  <c r="E17" i="2" l="1"/>
  <c r="E18" i="2"/>
  <c r="E25" i="2"/>
  <c r="E24" i="2"/>
  <c r="E23" i="2"/>
  <c r="E26" i="2"/>
  <c r="E39" i="2" l="1"/>
  <c r="E43" i="2"/>
  <c r="E37" i="2"/>
  <c r="E36" i="2"/>
  <c r="E35" i="2"/>
  <c r="E32" i="2"/>
  <c r="E31" i="2"/>
  <c r="E30" i="2"/>
  <c r="E29" i="2"/>
  <c r="E28" i="2"/>
  <c r="E22" i="2"/>
  <c r="E20" i="2"/>
  <c r="E19" i="2"/>
  <c r="E16" i="2"/>
  <c r="E15" i="2"/>
  <c r="E11" i="2"/>
  <c r="E27" i="2"/>
  <c r="E44" i="2" l="1"/>
  <c r="E45" i="2" s="1"/>
  <c r="E42" i="1" s="1"/>
  <c r="D12" i="3"/>
  <c r="E12" i="3" s="1"/>
  <c r="C9" i="3" l="1"/>
  <c r="C8" i="3"/>
  <c r="F8" i="3" s="1"/>
  <c r="E7" i="3"/>
  <c r="C6" i="3"/>
  <c r="C5" i="3"/>
  <c r="F5" i="3" s="1"/>
  <c r="D7" i="3"/>
  <c r="E4" i="3"/>
  <c r="D4" i="3"/>
  <c r="F6" i="3" l="1"/>
  <c r="G6" i="3" s="1"/>
  <c r="G8" i="3"/>
  <c r="F9" i="3"/>
  <c r="F7" i="3" s="1"/>
  <c r="F4" i="3"/>
  <c r="G5" i="3"/>
  <c r="C4" i="3"/>
  <c r="C7" i="3"/>
  <c r="G9" i="3" l="1"/>
  <c r="G7" i="3"/>
  <c r="G4" i="3"/>
  <c r="E39" i="1" l="1"/>
  <c r="E20" i="1" l="1"/>
  <c r="E19" i="1" l="1"/>
  <c r="E23" i="1" l="1"/>
  <c r="E40" i="1" l="1"/>
  <c r="M34" i="1"/>
  <c r="L34" i="1"/>
  <c r="K34" i="1"/>
  <c r="J34" i="1"/>
  <c r="I34" i="1"/>
  <c r="H34" i="1"/>
  <c r="G34" i="1"/>
  <c r="F34" i="1"/>
  <c r="E33" i="1"/>
  <c r="E32" i="1"/>
  <c r="E31" i="1"/>
  <c r="E30" i="1"/>
  <c r="E29" i="1"/>
  <c r="E28" i="1"/>
  <c r="E27" i="1"/>
  <c r="E26" i="1"/>
  <c r="E25" i="1"/>
  <c r="E24" i="1"/>
  <c r="E22" i="1"/>
  <c r="E21" i="1"/>
  <c r="E15" i="1"/>
  <c r="E34" i="1" l="1"/>
  <c r="E41" i="1"/>
  <c r="F41" i="1"/>
  <c r="F42" i="1" s="1"/>
  <c r="G41" i="1"/>
  <c r="G42" i="1" s="1"/>
  <c r="H41" i="1"/>
  <c r="H42" i="1" s="1"/>
  <c r="I41" i="1"/>
  <c r="J41" i="1"/>
  <c r="J42" i="1" s="1"/>
  <c r="K41" i="1"/>
  <c r="K42" i="1" s="1"/>
  <c r="L41" i="1"/>
  <c r="M41" i="1"/>
  <c r="L42" i="1" l="1"/>
  <c r="M42" i="1"/>
  <c r="I42" i="1"/>
</calcChain>
</file>

<file path=xl/sharedStrings.xml><?xml version="1.0" encoding="utf-8"?>
<sst xmlns="http://schemas.openxmlformats.org/spreadsheetml/2006/main" count="220" uniqueCount="136">
  <si>
    <t>ИТОГО</t>
  </si>
  <si>
    <t>2.</t>
  </si>
  <si>
    <t>Проектирование и строительство зданий:</t>
  </si>
  <si>
    <t>2.1.</t>
  </si>
  <si>
    <t xml:space="preserve">Технологическое присоединение объекта капитального строительства к электрическим сетям и сети газораспределения </t>
  </si>
  <si>
    <t>2.2.</t>
  </si>
  <si>
    <t>ИТОГО по Программе</t>
  </si>
  <si>
    <t>всего</t>
  </si>
  <si>
    <t xml:space="preserve">Наименование мероприятия 
</t>
  </si>
  <si>
    <t xml:space="preserve">Исполнители мероприятия </t>
  </si>
  <si>
    <t>№ 
п/п</t>
  </si>
  <si>
    <t>Срок 
реали- зации</t>
  </si>
  <si>
    <t>Ожидаемый результат</t>
  </si>
  <si>
    <t>«Приложение № 2 к Программе</t>
  </si>
  <si>
    <t xml:space="preserve">Цель 1: создание безопасных и комфортных условий нахождения обучающихся и воспитанников в  образовательных учреждениях </t>
  </si>
  <si>
    <t xml:space="preserve">Задача  1: обеспечение эксплуатационно-технического состояния находящихся в муниципальной собственности зданий, занимаемых образовательными учреждениями, и их конструктивных элементов, необходимого для ведения безопасного, качественного и комфортного образовательного процесса </t>
  </si>
  <si>
    <t>1.</t>
  </si>
  <si>
    <t xml:space="preserve">Проведение капитального ремонта находящихся в муниципальной собственности зданий, занимаемых образовательными учреждениями: </t>
  </si>
  <si>
    <t>Разработка проектной документации и проведение капитального ремонта  находящихся в муниципальной собственности зданий, занимаемых образовательными учреждениями</t>
  </si>
  <si>
    <t>1.1.</t>
  </si>
  <si>
    <t>Администрация муниципального района Большеглушицкий Самарской области</t>
  </si>
  <si>
    <t xml:space="preserve">ГБОУ СО СОШ «Образовательный центр» 
с. Александровка муниципального района Большеглушицкий  Самарской области 
(с. Александровка, ул. Центральная, д. 3)
</t>
  </si>
  <si>
    <t>1.3.</t>
  </si>
  <si>
    <t>1.4.</t>
  </si>
  <si>
    <t xml:space="preserve">ГБОУ СО СОШ «Образовательный центр» пос. Фрунзенский муниципального района Большеглушицкий  Самарской области 
(пос. Фрунзенский, ул. Шоферская, д. 4)
</t>
  </si>
  <si>
    <t>1.5.</t>
  </si>
  <si>
    <t>1.6.</t>
  </si>
  <si>
    <t xml:space="preserve">ГБОУ СО ООШ с. Мокша муниципального района Большеглушицкий  Самарской области 
(с. Мокша, ул. Юбилейная, д.13)
</t>
  </si>
  <si>
    <t xml:space="preserve">СП – детский сад «Улыбка» ГБОУ СО СОШ «Образовательный центр» 
пос. Южный муниципального района Большеглушицкий  Самарской области 
(пос. Южный, ул. Школьная, д.2)
</t>
  </si>
  <si>
    <t>1.7.</t>
  </si>
  <si>
    <t>1.8.</t>
  </si>
  <si>
    <t>1.9.</t>
  </si>
  <si>
    <t xml:space="preserve"> ГБОУ СО СОШ «Образовательный центр» 
пос. Южный муниципального района Большеглушицкий  Самарской области 
(пос. Южный, ул. Школьная, д.2)
</t>
  </si>
  <si>
    <t>1.10.</t>
  </si>
  <si>
    <t>1.11.</t>
  </si>
  <si>
    <t>1.12.</t>
  </si>
  <si>
    <t xml:space="preserve">ГБОУ СО СОШ № 2 «Образовательный центр» 
с. Большая Глушица муниципального района Большеглушицкий  Самарской области  (начальная школа) 
(с. Большая  Глушица, ул. Гагарина,  д. 101)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</si>
  <si>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76)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</si>
  <si>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Самарская, д.24)
</t>
  </si>
  <si>
    <t>1.13.</t>
  </si>
  <si>
    <t>1.14.</t>
  </si>
  <si>
    <t>1.15.</t>
  </si>
  <si>
    <t xml:space="preserve">СП – детский сад № 3 «Красная Шапочка»  ГБОУ СО СОШ № 1 «Образовательный центр» 
с. Большая Глушица муниципального района Большеглушицкий  Самарской области 
(с. Большая  Глушица, ул. Фирсина, д. 5)
</t>
  </si>
  <si>
    <t xml:space="preserve">СП – детский сад № 4 «Колосок»  ГБОУ СО СОШ № 1 «Образовательный центр» с. Большая Глушица муниципального района Большеглушицкий  Самарской области 
(с. Большая  Глушица, ул. Гагарина, д. 17а)
</t>
  </si>
  <si>
    <t xml:space="preserve">ГБОУ СО СОШ  
с. Константиновка муниципального района Большеглушицкий  Самарской области 
(с. Константиновка, ул. Центральная, д. 1)
</t>
  </si>
  <si>
    <t xml:space="preserve">ГБОУ СО ООШ  
с. Малая Глушица муниципального района Большеглушицкий  Самарской области 
(с. Малая Глушица, ул. Гагарина, д. 19)
</t>
  </si>
  <si>
    <t xml:space="preserve">СП – детский сад ГБОУ СО ООШ  с. Малая  Глушица муниципального района Большеглушицкий  Самарской области 
(с. Малая Глушица, ул. Гагарина, д. 30)
</t>
  </si>
  <si>
    <t xml:space="preserve">СП - Детский сад № 8 «Золотой петушок»
 ГБОУ СО ООШ с. Новопавловка муниципального района Большеглушицкий  Самарской области 
(с. Новопавловка, ул. Советская, д. 54)
</t>
  </si>
  <si>
    <t>Увеличение количества мест в дошкольных образовательных учреждениях</t>
  </si>
  <si>
    <t xml:space="preserve">Создание дополнительных
 90 мест
</t>
  </si>
  <si>
    <t>2014, 
2017</t>
  </si>
  <si>
    <t>2017,
2018</t>
  </si>
  <si>
    <t>2016,
2017</t>
  </si>
  <si>
    <t xml:space="preserve">Строительство здания детского сада на 90 мест, по адресу: Самарская область,  Большеглушицкий район, с. Большая Глушица, ул. Бакинская, 3б
</t>
  </si>
  <si>
    <t>Цель 2: Повышение уровня охвата детей дошкольного возраста услугами дошкольного образования</t>
  </si>
  <si>
    <t>Задача  2:  Создание для детей дошкольного возраста дополнительных мест в образовательных учреждениях, реализующих основную общеобразовательную дошкольную программу</t>
  </si>
  <si>
    <t xml:space="preserve">ГБОУ СО ООШ с. Тамбовка муниципального района Большеглушицкий  Самарской области 
(спортивный зал)
(с. Тамбовка, ул. Советская, д. 27)
</t>
  </si>
  <si>
    <t>".</t>
  </si>
  <si>
    <t>(прогноз)</t>
  </si>
  <si>
    <t xml:space="preserve">ГБОУ СО ООШ с. Тамбовка муниципального района Большеглушицкий  Самарской области 
(оснащение спортивного зала спортивным инвентарем и (или) оборудованием)
(с. Тамбовка, ул. Советская, д. 27)
</t>
  </si>
  <si>
    <t>2014, 2019</t>
  </si>
  <si>
    <t>ТАБЛИЦА № 1</t>
  </si>
  <si>
    <t>1.2.1.</t>
  </si>
  <si>
    <t>1.2.2.</t>
  </si>
  <si>
    <r>
      <t>ПЕРЕЧЕНЬ МЕРОПРИЯТИЙ 
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</t>
    </r>
    <r>
      <rPr>
        <b/>
        <sz val="12"/>
        <rFont val="Times New Roman"/>
        <family val="1"/>
        <charset val="204"/>
      </rPr>
      <t xml:space="preserve">»
</t>
    </r>
  </si>
  <si>
    <t xml:space="preserve">ГБОУ СО ООШ  
с. Малая Глушица муниципального района Большеглушицкий  Самарской области  (с. Малая Глушица, ул. Гагарина, д. 19)
</t>
  </si>
  <si>
    <t>2021 - 2022</t>
  </si>
  <si>
    <t xml:space="preserve"> ГБОУ СО ООШ с. Новопавловка муниципального района Большеглушицкий  Самарской области (с. Новопавловка, ул. Советская, д. 35)</t>
  </si>
  <si>
    <t>1.2.</t>
  </si>
  <si>
    <t>2015, 2018, 2019, 2020</t>
  </si>
  <si>
    <t xml:space="preserve"> ГБОУ ООШ с. Тамбовка муниципального района Большеглушицкий  Самарской области (с. Тамбовка, ул. Советская, д. 27)</t>
  </si>
  <si>
    <t xml:space="preserve"> ГБОУ СОШ № 1 "Образовательный центр" им. В.И. Фокина с. Большая Глушица муниципального района Большеглушицкий  Самарской области (с. Большая Глушица, ул. Бакинская, д. 3)</t>
  </si>
  <si>
    <t>план</t>
  </si>
  <si>
    <t>факт</t>
  </si>
  <si>
    <t xml:space="preserve">СП – детский сад ГБОУ СО СОШ «Образовательный центр» пос. Фрунзенский муниципального района Большеглушицкий  Самарской области 
(пос. Фрунзенский, ул. Фрунзе, д. 6)
</t>
  </si>
  <si>
    <t>Объем финансирования по годам, тыс. рублей</t>
  </si>
  <si>
    <t xml:space="preserve"> </t>
  </si>
  <si>
    <t>ГБОУ СОШ "ОЦ" с. Александровка по адресу: 446194, Самарская область, Большеглушицкий район, село Александровка, ул. Центральная, д. 3</t>
  </si>
  <si>
    <t>СП ГБОУ ООШ с. Новопавловка,  по адресу: Самарская область, Большеглушицкий район, с. Новопавловка, ул. Советская, д.54</t>
  </si>
  <si>
    <t>Капитальный ремонт здания ГБОУ СОШ №2 "ОЦ" с. Большая Глушица по адресу: Самарская область, Большеглушицкий район, с. Большая Глушица, ул. Гагарина, д. 82</t>
  </si>
  <si>
    <t xml:space="preserve"> ГБОУ ООШ с. Мокша по адресу: Самарская область, Большеглушицкий район, с. Мокша, ул. Юбилейная, д. 13</t>
  </si>
  <si>
    <t>1.16.</t>
  </si>
  <si>
    <t>1.17.</t>
  </si>
  <si>
    <t>1.18.</t>
  </si>
  <si>
    <t>2023, 2025</t>
  </si>
  <si>
    <t>всего ФБ  и ОБ</t>
  </si>
  <si>
    <t>ФБ</t>
  </si>
  <si>
    <t>ОБ</t>
  </si>
  <si>
    <t>МБ 0,5%</t>
  </si>
  <si>
    <t>КАПИТАЛЬНЫЙ РЕМОНТ</t>
  </si>
  <si>
    <t>ОСНАЩЕНИЕ</t>
  </si>
  <si>
    <t xml:space="preserve"> ГБОУ ООШ с. Мокша по адресу: Самарская область, Большеглушицкий район, с. Мокша, ул. Юбилейная, д. 13
(ОСНАЩЕНИЕ)</t>
  </si>
  <si>
    <t xml:space="preserve"> ГБОУ ООШ с. Мокша по адресу: Самарская область, Большеглушицкий район, с. Мокша, ул. Юбилейная, д. 13
(КАПИТАЛЬНЫЙ РЕМОНТ)</t>
  </si>
  <si>
    <t>Капитальный ремонт здания ГБОУ СОШ №2 "ОЦ" с. Большая Глушица по адресу: Самарская область, Большеглушицкий район, с. Большая Глушица, ул. Гагарина, д. 82
 (КАПИТАЛЬНЫЙ РЕМОНТ)</t>
  </si>
  <si>
    <t>Капитальный ремонт здания ГБОУ СОШ №2 "ОЦ" с. Большая Глушица по адресу: Самарская область, Большеглушицкий район, с. Большая Глушица, ул. Гагарина, д. 82
(ОСНАЩЕНИЕ)</t>
  </si>
  <si>
    <t>1.6.1.</t>
  </si>
  <si>
    <t>СП ГБОУ СОШ №1 «ОЦ» им. В.И. Фокина с. Большая Глушица,  по адресу: Самарская область, р-н. Большеглушицкий, с. Большая Глушица, ул. Фирсина, д. 5 (1 этап)</t>
  </si>
  <si>
    <t>1.8.1.</t>
  </si>
  <si>
    <t>1.8.2.</t>
  </si>
  <si>
    <t>1.9.1.</t>
  </si>
  <si>
    <t>1.9.2.</t>
  </si>
  <si>
    <t>ТАБЛИЦА № 2</t>
  </si>
  <si>
    <t>1.3.1.</t>
  </si>
  <si>
    <t xml:space="preserve">Строительный контроль за выполнение работ по объекту "Капитальный  ремонт детского сада, занимаемого ГБОУ СО СОШ "ОЦ" пос. Фрунзенский СП Детский сад "Солнышко", по адресу: Российская Федерация, Самарская область, р-н Большеглушицкий, п. Фрунзенский, ул. Фрунзе, д. 6"
</t>
  </si>
  <si>
    <t>Замена систем противопожарной безопасности со сроком службы 10 и более лет  в нежилом здании занимаемым СП-"Детский сад "Одуванчик" ГБОУ СОШ № 2 "ОЦ" с. Большая Глушица, по адресу: 446180, Самарская область, Большеглушицкий район, с.Большая Глушица, ул. Гагарина, д. 76</t>
  </si>
  <si>
    <t>Замена систем противопожарной безопасности со сроком службы 10 и более лет  в нежилом здании занимаемым СП ГБОУ ООШ с. Малая Глушица д/с "Ладушки", по адресу: 446161, Самарская область, Большеглушицкий район, с. Малая Глушица, ул. Гагарина, д. 30</t>
  </si>
  <si>
    <t>Замена систем противопожарной безопасности со сроком службы 10 и более лет в нежилом здании занимаемым СП  ГБОУ СОШ "ОЦ" п. Южный д/с "Улыбка", по адресу: 446186, Самарская область, Большеглушицкий район, п. Южный, ул. Школьная, д. 2</t>
  </si>
  <si>
    <t>Замена систем противопожарной безопасности со сроком службы 10 и более лет в нежилом здании занимаемым СП детский сад "Красная шапочка" ГБОУ СОШ№1 "ОЦ" с. Большая Глушица, по адресу: 446180, Самарская область, Большеглушицкий район, с.Большая Глушица, ул. Фирсина, д. 5</t>
  </si>
  <si>
    <t>Капитальный ремонт нежилого здания, занимаемым СП детский сад "Колосок" ГБОУ СОШ №1 "ОЦ" с. Большая Глушица, по адресу: Самарская область, Большеглушицкий р-н, с. Большая Глушица, ул. Луговая, д. 34</t>
  </si>
  <si>
    <t>1.19.</t>
  </si>
  <si>
    <t>2022, 2024, 2027</t>
  </si>
  <si>
    <t>2024, 2027</t>
  </si>
  <si>
    <t>Благоустройство территории  здания детского сада, занимаемого ГБОУ СОШ «ОЦ» пос. Фрунзенский СП детский сад «Солнышко», по адресу: Российская Федерация, Самарская область, р-н  Большеглушицкий район, п. Фрунзенский, ул. Фрунзе, д.6</t>
  </si>
  <si>
    <t xml:space="preserve"> ГБОУ СОШ "ОЦ" пос. Фрунзенский по адресу: 446185, Самарская область, Большеглушицкий район, п. Фрунзенский, ул. Шоферская, д.4 </t>
  </si>
  <si>
    <t xml:space="preserve">Приложение 2 к постановлению администрации 
муниципального района Большеглушицкий Самарской области 
 от "____»  ______________ года № __________ "О внесении изменений в постановление администрации муниципального района Большеглушицкий Самарской области от 03.09.2012 № 1109 «Об утверждении 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области»
</t>
  </si>
  <si>
    <t>2023, 2024, 2026</t>
  </si>
  <si>
    <t>1.6.2.</t>
  </si>
  <si>
    <t>Капитальный ремонт нежилого здания, занимаемого СП детский сад "Красная шапочка" ГБОУ СОШ №1 «ОЦ» им. В.И. Фокина с. Большая Глушица,  по адресу: Самарская область, р-н. Большеглушицкий, с. Большая Глушица, ул. Фирсина, д. 5 (2-й этап)</t>
  </si>
  <si>
    <t>Замена систем противопожарной безопасности со сроком службы 10 и более лет  в нежилом здании занимаемым СП-"Детский сад  "Одуванчик" ГБОУ СОШ № 2  "ОЦ" с. Большая Глушица, по адресу: 446180, Самарская область, Большеглушицкий район, с. Большая Глушица, ул. Самарская, д. 24</t>
  </si>
  <si>
    <t xml:space="preserve">Замена систем противопожарной безопасности со сроком службы 10 и более лет в нежилом здании занимаемым СП-Детский сад "Радуга" ГБОУ ООШ с. Мокша по адресу: 446193, Самарская область, Большеглушицкий район, с. Мокша, ул. Кавказская, д. 1 </t>
  </si>
  <si>
    <t xml:space="preserve">Замена систем противопожарной безопасности со сроком службы 10 и  более лет в нежилом здании занимаемым СП-Детский сад "Колобок" ГБОУ СОШ "ОЦ" с. Александровка по адресу: 446194, Самарская область, Большеглушицкий район, с. Александровка, ул. Центральная, д. 4 </t>
  </si>
  <si>
    <t xml:space="preserve">Замена систем противопожарной безопасности со сроком службы 10 и более лет  в нежилом здании занимаемым СП детский сад "Колосок" ГБОУ СОШ №1 "ОЦ" с. Большая Глушица по адресу: 446180, Самарская область, Большеглушицкий район, с.Большая Глушица, ул. Гагарина, д. 17А </t>
  </si>
  <si>
    <t>Замена систем противопожарной безопасности со сроком службы 10 и более лет  в нежилом здании занимаемым СП ГБОУ ООШ с. Новопавловка д/с № 8 "Золотой петушок", по адресу: 446183, Самарская область, Большеглушицкий район, с. Новопавловка, ул. Советская,  д. 54</t>
  </si>
  <si>
    <t>1.21.</t>
  </si>
  <si>
    <t>1.22.</t>
  </si>
  <si>
    <t>Проведение 53 ремонтных мероприятий  
в 24 зданиях</t>
  </si>
  <si>
    <t>Капитальный ремонт нежилого здания, занимаемого СП ГБОУ СОШ №1 «ОЦ» им. В.И. Фокина с. Большая Глушица, по адресу: Самарская область, р-н. Большеглушицкий, с. Большая Глушица, ул. Фирсина, д. 5 (3-й этап)</t>
  </si>
  <si>
    <t>1.23.</t>
  </si>
  <si>
    <t>1.24.</t>
  </si>
  <si>
    <t>1.25.</t>
  </si>
  <si>
    <t>Капитальный ремонт здания ГБОУ СОШ №2  "ОЦ" с. Большая Глушица СП детский сад "Одуванчик" по адресу: 446180, Самарская область, Большеглушицкий район, с. Большая Глушица, ул. Самарская, 24</t>
  </si>
  <si>
    <t>Капитальный ремонт пищеблока СП-Детский сад "РАДУГА" ГБОУ ООШ с. Мокша по адресу: 446193, Самарская область, Большеглушицкий район, село Мокша, ул Кавказская, д. 1</t>
  </si>
  <si>
    <t>Оснащение оборудованием пищеблока в нежилом здании занимаемым СП ГБОУ ООШ с. Малая Глушица д/с "Ладушки", по адресу: 446161, Самарская область, Большеглушицкий район, с. Малая Глушица, ул. Гагарина, д. 30</t>
  </si>
  <si>
    <t>1.26.</t>
  </si>
  <si>
    <t>1.20</t>
  </si>
  <si>
    <t>Оплата услуг по осуществлению строительного контроля за выполнение работ по капитальному  ремонту нежилых зданий занимаемых образовательными учреждениями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</si>
</sst>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"/>
    <numFmt numFmtId="167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trike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2" fontId="0" fillId="0" borderId="0" xfId="0" applyNumberFormat="1"/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wrapText="1"/>
    </xf>
    <xf numFmtId="0" fontId="0" fillId="0" borderId="0" xfId="0" applyFill="1"/>
    <xf numFmtId="0" fontId="15" fillId="0" borderId="0" xfId="0" applyFont="1" applyFill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166" fontId="0" fillId="0" borderId="0" xfId="0" applyNumberFormat="1" applyFill="1"/>
    <xf numFmtId="0" fontId="9" fillId="0" borderId="1" xfId="0" applyFont="1" applyFill="1" applyBorder="1" applyAlignment="1">
      <alignment horizontal="center" vertical="center"/>
    </xf>
    <xf numFmtId="0" fontId="0" fillId="0" borderId="1" xfId="0" applyBorder="1"/>
    <xf numFmtId="2" fontId="17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21" fillId="0" borderId="1" xfId="0" applyNumberFormat="1" applyFont="1" applyBorder="1" applyAlignment="1">
      <alignment horizontal="center" vertical="center"/>
    </xf>
    <xf numFmtId="167" fontId="21" fillId="3" borderId="1" xfId="0" applyNumberFormat="1" applyFont="1" applyFill="1" applyBorder="1" applyAlignment="1">
      <alignment horizontal="center" vertical="center"/>
    </xf>
    <xf numFmtId="167" fontId="0" fillId="3" borderId="1" xfId="0" applyNumberFormat="1" applyFont="1" applyFill="1" applyBorder="1" applyAlignment="1">
      <alignment horizontal="center" vertical="center"/>
    </xf>
    <xf numFmtId="166" fontId="0" fillId="0" borderId="0" xfId="0" applyNumberFormat="1"/>
    <xf numFmtId="4" fontId="0" fillId="0" borderId="0" xfId="0" applyNumberFormat="1"/>
    <xf numFmtId="0" fontId="0" fillId="0" borderId="0" xfId="0" applyFont="1" applyFill="1"/>
    <xf numFmtId="0" fontId="0" fillId="0" borderId="0" xfId="0" applyFont="1"/>
    <xf numFmtId="0" fontId="12" fillId="0" borderId="0" xfId="0" applyFont="1" applyFill="1" applyAlignment="1">
      <alignment horizontal="center" wrapText="1"/>
    </xf>
    <xf numFmtId="2" fontId="0" fillId="0" borderId="0" xfId="0" applyNumberFormat="1" applyFill="1"/>
    <xf numFmtId="0" fontId="12" fillId="0" borderId="0" xfId="0" applyFont="1" applyFill="1" applyAlignment="1">
      <alignment wrapText="1"/>
    </xf>
    <xf numFmtId="0" fontId="10" fillId="0" borderId="10" xfId="0" applyFont="1" applyFill="1" applyBorder="1" applyAlignment="1">
      <alignment horizontal="center" vertical="top" wrapText="1"/>
    </xf>
    <xf numFmtId="0" fontId="0" fillId="0" borderId="0" xfId="0" applyBorder="1"/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7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" fontId="22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3" fillId="2" borderId="0" xfId="0" applyFont="1" applyFill="1"/>
    <xf numFmtId="0" fontId="9" fillId="2" borderId="0" xfId="0" applyFont="1" applyFill="1" applyAlignment="1">
      <alignment horizontal="right"/>
    </xf>
    <xf numFmtId="166" fontId="0" fillId="2" borderId="0" xfId="0" applyNumberFormat="1" applyFill="1"/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49" fontId="20" fillId="2" borderId="1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topLeftCell="A34" zoomScaleNormal="100" workbookViewId="0">
      <selection activeCell="C54" sqref="C54"/>
    </sheetView>
  </sheetViews>
  <sheetFormatPr defaultRowHeight="15" x14ac:dyDescent="0.25"/>
  <cols>
    <col min="1" max="1" width="4.85546875" customWidth="1"/>
    <col min="2" max="2" width="44.28515625" customWidth="1"/>
    <col min="3" max="3" width="29.42578125" customWidth="1"/>
    <col min="4" max="4" width="10.5703125" customWidth="1"/>
    <col min="5" max="5" width="12.5703125" customWidth="1"/>
    <col min="6" max="6" width="10.28515625" customWidth="1"/>
    <col min="7" max="7" width="11.5703125" customWidth="1"/>
    <col min="9" max="9" width="11.7109375" customWidth="1"/>
    <col min="10" max="11" width="13" customWidth="1"/>
    <col min="12" max="12" width="13.140625" customWidth="1"/>
    <col min="13" max="13" width="13.42578125" customWidth="1"/>
    <col min="14" max="14" width="35.42578125" customWidth="1"/>
    <col min="15" max="15" width="5.7109375" customWidth="1"/>
  </cols>
  <sheetData>
    <row r="1" spans="1:14" ht="178.5" customHeight="1" x14ac:dyDescent="0.25">
      <c r="A1" s="7"/>
      <c r="B1" s="7"/>
      <c r="C1" s="7"/>
      <c r="D1" s="7"/>
      <c r="E1" s="7"/>
      <c r="F1" s="7"/>
      <c r="G1" s="7"/>
      <c r="H1" s="7"/>
      <c r="I1" s="7"/>
      <c r="J1" s="121" t="s">
        <v>114</v>
      </c>
      <c r="K1" s="121"/>
      <c r="L1" s="121"/>
      <c r="M1" s="121"/>
      <c r="N1" s="121"/>
    </row>
    <row r="2" spans="1:14" ht="23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29"/>
      <c r="K2" s="30"/>
      <c r="L2" s="30"/>
      <c r="M2" s="30"/>
      <c r="N2" s="7"/>
    </row>
    <row r="3" spans="1:14" ht="23.25" customHeight="1" x14ac:dyDescent="0.3">
      <c r="A3" s="7"/>
      <c r="B3" s="7" t="s">
        <v>76</v>
      </c>
      <c r="C3" s="7"/>
      <c r="D3" s="7"/>
      <c r="E3" s="7"/>
      <c r="F3" s="7"/>
      <c r="G3" s="7"/>
      <c r="H3" s="7"/>
      <c r="I3" s="7"/>
      <c r="J3" s="122" t="s">
        <v>13</v>
      </c>
      <c r="K3" s="122"/>
      <c r="L3" s="122"/>
      <c r="M3" s="122"/>
      <c r="N3" s="122"/>
    </row>
    <row r="4" spans="1:14" ht="23.25" customHeight="1" x14ac:dyDescent="0.3">
      <c r="A4" s="7"/>
      <c r="B4" s="7"/>
      <c r="C4" s="7"/>
      <c r="D4" s="7"/>
      <c r="E4" s="7"/>
      <c r="F4" s="7"/>
      <c r="G4" s="7"/>
      <c r="H4" s="7"/>
      <c r="I4" s="7"/>
      <c r="J4" s="48"/>
      <c r="K4" s="48"/>
      <c r="L4" s="48"/>
      <c r="M4" s="48"/>
      <c r="N4" s="48"/>
    </row>
    <row r="5" spans="1:14" ht="23.25" customHeight="1" x14ac:dyDescent="0.3">
      <c r="A5" s="7"/>
      <c r="B5" s="7"/>
      <c r="C5" s="7"/>
      <c r="D5" s="7"/>
      <c r="E5" s="7"/>
      <c r="F5" s="7"/>
      <c r="G5" s="7"/>
      <c r="H5" s="7"/>
      <c r="I5" s="7"/>
      <c r="J5" s="48"/>
      <c r="K5" s="48"/>
      <c r="L5" s="48"/>
      <c r="M5" s="48"/>
      <c r="N5" s="50"/>
    </row>
    <row r="6" spans="1:14" ht="23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29"/>
      <c r="K6" s="29"/>
      <c r="L6" s="29"/>
      <c r="M6" s="29"/>
      <c r="N6" s="29"/>
    </row>
    <row r="7" spans="1:14" ht="75.75" customHeight="1" x14ac:dyDescent="0.25">
      <c r="A7" s="7"/>
      <c r="B7" s="123" t="s">
        <v>64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ht="18.75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8" t="s">
        <v>61</v>
      </c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5.75" x14ac:dyDescent="0.25">
      <c r="A10" s="119" t="s">
        <v>10</v>
      </c>
      <c r="B10" s="119" t="s">
        <v>8</v>
      </c>
      <c r="C10" s="119" t="s">
        <v>9</v>
      </c>
      <c r="D10" s="119" t="s">
        <v>11</v>
      </c>
      <c r="E10" s="128" t="s">
        <v>75</v>
      </c>
      <c r="F10" s="128"/>
      <c r="G10" s="128"/>
      <c r="H10" s="128"/>
      <c r="I10" s="128"/>
      <c r="J10" s="128"/>
      <c r="K10" s="128"/>
      <c r="L10" s="128"/>
      <c r="M10" s="128"/>
      <c r="N10" s="119" t="s">
        <v>12</v>
      </c>
    </row>
    <row r="11" spans="1:14" ht="46.5" customHeight="1" x14ac:dyDescent="0.25">
      <c r="A11" s="120"/>
      <c r="B11" s="119"/>
      <c r="C11" s="119"/>
      <c r="D11" s="119"/>
      <c r="E11" s="15" t="s">
        <v>7</v>
      </c>
      <c r="F11" s="15">
        <v>2013</v>
      </c>
      <c r="G11" s="15">
        <v>2014</v>
      </c>
      <c r="H11" s="15">
        <v>2015</v>
      </c>
      <c r="I11" s="15">
        <v>2016</v>
      </c>
      <c r="J11" s="15">
        <v>2017</v>
      </c>
      <c r="K11" s="15">
        <v>2018</v>
      </c>
      <c r="L11" s="15">
        <v>2019</v>
      </c>
      <c r="M11" s="15">
        <v>2020</v>
      </c>
      <c r="N11" s="119"/>
    </row>
    <row r="12" spans="1:14" ht="34.5" customHeight="1" x14ac:dyDescent="0.25">
      <c r="A12" s="126" t="s">
        <v>14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7"/>
    </row>
    <row r="13" spans="1:14" ht="111" customHeight="1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25" t="s">
        <v>18</v>
      </c>
    </row>
    <row r="14" spans="1:14" ht="34.5" customHeight="1" x14ac:dyDescent="0.25">
      <c r="A14" s="26" t="s">
        <v>16</v>
      </c>
      <c r="B14" s="125" t="s">
        <v>17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7"/>
    </row>
    <row r="15" spans="1:14" ht="30" customHeight="1" x14ac:dyDescent="0.25">
      <c r="A15" s="118" t="s">
        <v>19</v>
      </c>
      <c r="B15" s="139" t="s">
        <v>47</v>
      </c>
      <c r="C15" s="138" t="s">
        <v>20</v>
      </c>
      <c r="D15" s="137">
        <v>2014</v>
      </c>
      <c r="E15" s="137">
        <f>F15+G15+H15+I15+J15+K15+L15+M15</f>
        <v>5316.82</v>
      </c>
      <c r="F15" s="137">
        <v>0</v>
      </c>
      <c r="G15" s="137">
        <v>5316.82</v>
      </c>
      <c r="H15" s="137">
        <v>0</v>
      </c>
      <c r="I15" s="132">
        <v>0</v>
      </c>
      <c r="J15" s="132">
        <v>0</v>
      </c>
      <c r="K15" s="132">
        <v>0</v>
      </c>
      <c r="L15" s="133">
        <v>0</v>
      </c>
      <c r="M15" s="134">
        <v>0</v>
      </c>
      <c r="N15" s="130"/>
    </row>
    <row r="16" spans="1:14" ht="15" customHeight="1" x14ac:dyDescent="0.25">
      <c r="A16" s="118"/>
      <c r="B16" s="139"/>
      <c r="C16" s="138"/>
      <c r="D16" s="137"/>
      <c r="E16" s="137"/>
      <c r="F16" s="137"/>
      <c r="G16" s="137"/>
      <c r="H16" s="137"/>
      <c r="I16" s="132"/>
      <c r="J16" s="132"/>
      <c r="K16" s="132"/>
      <c r="L16" s="133"/>
      <c r="M16" s="135"/>
      <c r="N16" s="131"/>
    </row>
    <row r="17" spans="1:14" ht="15" customHeight="1" x14ac:dyDescent="0.25">
      <c r="A17" s="118"/>
      <c r="B17" s="139"/>
      <c r="C17" s="138"/>
      <c r="D17" s="137"/>
      <c r="E17" s="137"/>
      <c r="F17" s="137"/>
      <c r="G17" s="137"/>
      <c r="H17" s="137"/>
      <c r="I17" s="132"/>
      <c r="J17" s="132"/>
      <c r="K17" s="132"/>
      <c r="L17" s="133"/>
      <c r="M17" s="135"/>
      <c r="N17" s="131"/>
    </row>
    <row r="18" spans="1:14" ht="16.5" customHeight="1" x14ac:dyDescent="0.25">
      <c r="A18" s="118"/>
      <c r="B18" s="139"/>
      <c r="C18" s="138"/>
      <c r="D18" s="137"/>
      <c r="E18" s="137"/>
      <c r="F18" s="137"/>
      <c r="G18" s="137"/>
      <c r="H18" s="137"/>
      <c r="I18" s="132"/>
      <c r="J18" s="132"/>
      <c r="K18" s="132"/>
      <c r="L18" s="133"/>
      <c r="M18" s="136"/>
      <c r="N18" s="131"/>
    </row>
    <row r="19" spans="1:14" ht="60" customHeight="1" x14ac:dyDescent="0.25">
      <c r="A19" s="37" t="s">
        <v>62</v>
      </c>
      <c r="B19" s="5" t="s">
        <v>56</v>
      </c>
      <c r="C19" s="35" t="s">
        <v>20</v>
      </c>
      <c r="D19" s="34">
        <v>2019</v>
      </c>
      <c r="E19" s="34">
        <f t="shared" ref="E19:E24" si="0">F19+G19+H19+I19+J19+K19+L19+M19</f>
        <v>2243.08</v>
      </c>
      <c r="F19" s="34">
        <v>0</v>
      </c>
      <c r="G19" s="34">
        <v>0</v>
      </c>
      <c r="H19" s="34">
        <v>0</v>
      </c>
      <c r="I19" s="33">
        <v>0</v>
      </c>
      <c r="J19" s="33">
        <v>0</v>
      </c>
      <c r="K19" s="33">
        <v>0</v>
      </c>
      <c r="L19" s="46">
        <v>2243.08</v>
      </c>
      <c r="M19" s="46">
        <v>0</v>
      </c>
      <c r="N19" s="1"/>
    </row>
    <row r="20" spans="1:14" ht="75.75" customHeight="1" x14ac:dyDescent="0.25">
      <c r="A20" s="43" t="s">
        <v>63</v>
      </c>
      <c r="B20" s="5" t="s">
        <v>59</v>
      </c>
      <c r="C20" s="42" t="s">
        <v>20</v>
      </c>
      <c r="D20" s="41">
        <v>2019</v>
      </c>
      <c r="E20" s="19">
        <f t="shared" si="0"/>
        <v>112.15385000000001</v>
      </c>
      <c r="F20" s="41">
        <v>0</v>
      </c>
      <c r="G20" s="41">
        <v>0</v>
      </c>
      <c r="H20" s="41">
        <v>0</v>
      </c>
      <c r="I20" s="40">
        <v>0</v>
      </c>
      <c r="J20" s="40">
        <v>0</v>
      </c>
      <c r="K20" s="40">
        <v>0</v>
      </c>
      <c r="L20" s="45">
        <v>112.15385000000001</v>
      </c>
      <c r="M20" s="46">
        <v>0</v>
      </c>
      <c r="N20" s="1"/>
    </row>
    <row r="21" spans="1:14" ht="66" customHeight="1" x14ac:dyDescent="0.25">
      <c r="A21" s="37" t="s">
        <v>22</v>
      </c>
      <c r="B21" s="5" t="s">
        <v>21</v>
      </c>
      <c r="C21" s="35" t="s">
        <v>20</v>
      </c>
      <c r="D21" s="34" t="s">
        <v>50</v>
      </c>
      <c r="E21" s="34">
        <f t="shared" si="0"/>
        <v>25777.49</v>
      </c>
      <c r="F21" s="34">
        <v>0</v>
      </c>
      <c r="G21" s="19">
        <v>24043.9</v>
      </c>
      <c r="H21" s="34">
        <v>0</v>
      </c>
      <c r="I21" s="33">
        <v>0</v>
      </c>
      <c r="J21" s="33">
        <v>1733.59</v>
      </c>
      <c r="K21" s="33">
        <v>0</v>
      </c>
      <c r="L21" s="46">
        <v>0</v>
      </c>
      <c r="M21" s="46">
        <v>0</v>
      </c>
      <c r="N21" s="1"/>
    </row>
    <row r="22" spans="1:14" ht="66.75" customHeight="1" x14ac:dyDescent="0.25">
      <c r="A22" s="37" t="s">
        <v>23</v>
      </c>
      <c r="B22" s="5" t="s">
        <v>24</v>
      </c>
      <c r="C22" s="35" t="s">
        <v>20</v>
      </c>
      <c r="D22" s="34" t="s">
        <v>60</v>
      </c>
      <c r="E22" s="19">
        <f t="shared" si="0"/>
        <v>35277.338080000001</v>
      </c>
      <c r="F22" s="34">
        <v>0</v>
      </c>
      <c r="G22" s="19">
        <v>35192.300000000003</v>
      </c>
      <c r="H22" s="34">
        <v>0</v>
      </c>
      <c r="I22" s="33">
        <v>0</v>
      </c>
      <c r="J22" s="33">
        <v>0</v>
      </c>
      <c r="K22" s="33">
        <v>0</v>
      </c>
      <c r="L22" s="47">
        <v>85.038079999999994</v>
      </c>
      <c r="M22" s="46">
        <v>0</v>
      </c>
      <c r="N22" s="27"/>
    </row>
    <row r="23" spans="1:14" ht="60.75" customHeight="1" x14ac:dyDescent="0.25">
      <c r="A23" s="37" t="s">
        <v>25</v>
      </c>
      <c r="B23" s="5" t="s">
        <v>27</v>
      </c>
      <c r="C23" s="35" t="s">
        <v>20</v>
      </c>
      <c r="D23" s="34">
        <v>2018</v>
      </c>
      <c r="E23" s="19">
        <f>F23+G23+H23+I23+J23+K23+L23+M23</f>
        <v>2378.6</v>
      </c>
      <c r="F23" s="34">
        <v>0</v>
      </c>
      <c r="G23" s="34">
        <v>0</v>
      </c>
      <c r="H23" s="34">
        <v>0</v>
      </c>
      <c r="I23" s="33">
        <v>0</v>
      </c>
      <c r="J23" s="33">
        <v>0</v>
      </c>
      <c r="K23" s="33">
        <v>2378.6</v>
      </c>
      <c r="L23" s="46">
        <v>0</v>
      </c>
      <c r="M23" s="46">
        <v>0</v>
      </c>
      <c r="N23" s="1"/>
    </row>
    <row r="24" spans="1:14" ht="81" customHeight="1" x14ac:dyDescent="0.25">
      <c r="A24" s="37" t="s">
        <v>26</v>
      </c>
      <c r="B24" s="5" t="s">
        <v>28</v>
      </c>
      <c r="C24" s="35" t="s">
        <v>20</v>
      </c>
      <c r="D24" s="34">
        <v>2013</v>
      </c>
      <c r="E24" s="19">
        <f t="shared" si="0"/>
        <v>2705</v>
      </c>
      <c r="F24" s="51">
        <v>2705</v>
      </c>
      <c r="G24" s="34">
        <v>0</v>
      </c>
      <c r="H24" s="34">
        <v>0</v>
      </c>
      <c r="I24" s="33">
        <v>0</v>
      </c>
      <c r="J24" s="33">
        <v>0</v>
      </c>
      <c r="K24" s="33">
        <v>0</v>
      </c>
      <c r="L24" s="46">
        <v>0</v>
      </c>
      <c r="M24" s="46">
        <v>0</v>
      </c>
      <c r="N24" s="1"/>
    </row>
    <row r="25" spans="1:14" ht="68.25" customHeight="1" x14ac:dyDescent="0.25">
      <c r="A25" s="37" t="s">
        <v>29</v>
      </c>
      <c r="B25" s="5" t="s">
        <v>32</v>
      </c>
      <c r="C25" s="35" t="s">
        <v>20</v>
      </c>
      <c r="D25" s="34" t="s">
        <v>51</v>
      </c>
      <c r="E25" s="34">
        <f>F25+F25+G25+H25+I25+J25+K25+L25+M25</f>
        <v>48692.31</v>
      </c>
      <c r="F25" s="34">
        <v>0</v>
      </c>
      <c r="G25" s="34">
        <v>0</v>
      </c>
      <c r="H25" s="34">
        <v>0</v>
      </c>
      <c r="I25" s="33">
        <v>0</v>
      </c>
      <c r="J25" s="33">
        <v>23289.41</v>
      </c>
      <c r="K25" s="20">
        <v>25402.9</v>
      </c>
      <c r="L25" s="46">
        <v>0</v>
      </c>
      <c r="M25" s="46">
        <v>0</v>
      </c>
      <c r="N25" s="1"/>
    </row>
    <row r="26" spans="1:14" ht="75.75" customHeight="1" x14ac:dyDescent="0.25">
      <c r="A26" s="37" t="s">
        <v>30</v>
      </c>
      <c r="B26" s="36" t="s">
        <v>36</v>
      </c>
      <c r="C26" s="35" t="s">
        <v>20</v>
      </c>
      <c r="D26" s="34">
        <v>2013</v>
      </c>
      <c r="E26" s="19">
        <f t="shared" ref="E26:E34" si="1">F26+G26+H26+I26+J26+K26+L26+M26</f>
        <v>10965</v>
      </c>
      <c r="F26" s="19">
        <v>10965</v>
      </c>
      <c r="G26" s="34">
        <v>0</v>
      </c>
      <c r="H26" s="34">
        <v>0</v>
      </c>
      <c r="I26" s="33">
        <v>0</v>
      </c>
      <c r="J26" s="33">
        <v>0</v>
      </c>
      <c r="K26" s="33">
        <v>0</v>
      </c>
      <c r="L26" s="44">
        <v>0</v>
      </c>
      <c r="M26" s="46">
        <v>0</v>
      </c>
      <c r="N26" s="1"/>
    </row>
    <row r="27" spans="1:14" ht="77.25" customHeight="1" x14ac:dyDescent="0.25">
      <c r="A27" s="37" t="s">
        <v>31</v>
      </c>
      <c r="B27" s="5" t="s">
        <v>37</v>
      </c>
      <c r="C27" s="35" t="s">
        <v>20</v>
      </c>
      <c r="D27" s="34">
        <v>2014</v>
      </c>
      <c r="E27" s="19">
        <f t="shared" si="1"/>
        <v>7186.3</v>
      </c>
      <c r="F27" s="34">
        <v>0</v>
      </c>
      <c r="G27" s="19">
        <v>7186.3</v>
      </c>
      <c r="H27" s="34">
        <v>0</v>
      </c>
      <c r="I27" s="33">
        <v>0</v>
      </c>
      <c r="J27" s="33">
        <v>0</v>
      </c>
      <c r="K27" s="33">
        <v>0</v>
      </c>
      <c r="L27" s="46">
        <v>0</v>
      </c>
      <c r="M27" s="46">
        <v>0</v>
      </c>
      <c r="N27" s="1"/>
    </row>
    <row r="28" spans="1:14" ht="84" customHeight="1" x14ac:dyDescent="0.25">
      <c r="A28" s="37" t="s">
        <v>33</v>
      </c>
      <c r="B28" s="5" t="s">
        <v>38</v>
      </c>
      <c r="C28" s="35" t="s">
        <v>20</v>
      </c>
      <c r="D28" s="34">
        <v>2014</v>
      </c>
      <c r="E28" s="19">
        <f t="shared" si="1"/>
        <v>3243</v>
      </c>
      <c r="F28" s="34">
        <v>0</v>
      </c>
      <c r="G28" s="19">
        <v>3243</v>
      </c>
      <c r="H28" s="34">
        <v>0</v>
      </c>
      <c r="I28" s="33">
        <v>0</v>
      </c>
      <c r="J28" s="33">
        <v>0</v>
      </c>
      <c r="K28" s="33">
        <v>0</v>
      </c>
      <c r="L28" s="46">
        <v>0</v>
      </c>
      <c r="M28" s="46">
        <v>0</v>
      </c>
      <c r="N28" s="1"/>
    </row>
    <row r="29" spans="1:14" ht="81" customHeight="1" x14ac:dyDescent="0.25">
      <c r="A29" s="37" t="s">
        <v>34</v>
      </c>
      <c r="B29" s="5" t="s">
        <v>42</v>
      </c>
      <c r="C29" s="35" t="s">
        <v>20</v>
      </c>
      <c r="D29" s="34">
        <v>2014</v>
      </c>
      <c r="E29" s="19">
        <f t="shared" si="1"/>
        <v>8209.6</v>
      </c>
      <c r="F29" s="34">
        <v>0</v>
      </c>
      <c r="G29" s="19">
        <v>8209.6</v>
      </c>
      <c r="H29" s="34">
        <v>0</v>
      </c>
      <c r="I29" s="33">
        <v>0</v>
      </c>
      <c r="J29" s="33">
        <v>0</v>
      </c>
      <c r="K29" s="33">
        <v>0</v>
      </c>
      <c r="L29" s="46">
        <v>0</v>
      </c>
      <c r="M29" s="46">
        <v>0</v>
      </c>
      <c r="N29" s="27"/>
    </row>
    <row r="30" spans="1:14" ht="75.75" customHeight="1" x14ac:dyDescent="0.25">
      <c r="A30" s="37" t="s">
        <v>35</v>
      </c>
      <c r="B30" s="5" t="s">
        <v>43</v>
      </c>
      <c r="C30" s="35" t="s">
        <v>20</v>
      </c>
      <c r="D30" s="34">
        <v>2013</v>
      </c>
      <c r="E30" s="19">
        <f t="shared" si="1"/>
        <v>4464</v>
      </c>
      <c r="F30" s="19">
        <v>4464</v>
      </c>
      <c r="G30" s="34">
        <v>0</v>
      </c>
      <c r="H30" s="34">
        <v>0</v>
      </c>
      <c r="I30" s="33">
        <v>0</v>
      </c>
      <c r="J30" s="33">
        <v>0</v>
      </c>
      <c r="K30" s="33">
        <v>0</v>
      </c>
      <c r="L30" s="46">
        <v>0</v>
      </c>
      <c r="M30" s="46">
        <v>0</v>
      </c>
      <c r="N30" s="27"/>
    </row>
    <row r="31" spans="1:14" ht="62.25" customHeight="1" x14ac:dyDescent="0.25">
      <c r="A31" s="37" t="s">
        <v>39</v>
      </c>
      <c r="B31" s="5" t="s">
        <v>44</v>
      </c>
      <c r="C31" s="35" t="s">
        <v>20</v>
      </c>
      <c r="D31" s="34">
        <v>2013</v>
      </c>
      <c r="E31" s="19">
        <f t="shared" si="1"/>
        <v>5558</v>
      </c>
      <c r="F31" s="19">
        <v>5558</v>
      </c>
      <c r="G31" s="34">
        <v>0</v>
      </c>
      <c r="H31" s="34">
        <v>0</v>
      </c>
      <c r="I31" s="33">
        <v>0</v>
      </c>
      <c r="J31" s="33">
        <v>0</v>
      </c>
      <c r="K31" s="33">
        <v>0</v>
      </c>
      <c r="L31" s="46">
        <v>0</v>
      </c>
      <c r="M31" s="46">
        <v>0</v>
      </c>
      <c r="N31" s="28"/>
    </row>
    <row r="32" spans="1:14" ht="60.75" customHeight="1" x14ac:dyDescent="0.25">
      <c r="A32" s="37" t="s">
        <v>40</v>
      </c>
      <c r="B32" s="5" t="s">
        <v>45</v>
      </c>
      <c r="C32" s="35" t="s">
        <v>20</v>
      </c>
      <c r="D32" s="34">
        <v>2019</v>
      </c>
      <c r="E32" s="19">
        <f t="shared" si="1"/>
        <v>10124.339029999999</v>
      </c>
      <c r="F32" s="34">
        <v>0</v>
      </c>
      <c r="G32" s="34">
        <v>0</v>
      </c>
      <c r="H32" s="34">
        <v>0</v>
      </c>
      <c r="I32" s="33">
        <v>0</v>
      </c>
      <c r="J32" s="33">
        <v>0</v>
      </c>
      <c r="K32" s="33">
        <v>0</v>
      </c>
      <c r="L32" s="45">
        <v>10124.339029999999</v>
      </c>
      <c r="M32" s="46">
        <v>0</v>
      </c>
      <c r="N32" s="28"/>
    </row>
    <row r="33" spans="1:15" ht="66.75" customHeight="1" x14ac:dyDescent="0.25">
      <c r="A33" s="37" t="s">
        <v>41</v>
      </c>
      <c r="B33" s="5" t="s">
        <v>46</v>
      </c>
      <c r="C33" s="35" t="s">
        <v>20</v>
      </c>
      <c r="D33" s="34">
        <v>2013</v>
      </c>
      <c r="E33" s="19">
        <f t="shared" si="1"/>
        <v>23752</v>
      </c>
      <c r="F33" s="19">
        <v>23752</v>
      </c>
      <c r="G33" s="34">
        <v>0</v>
      </c>
      <c r="H33" s="34">
        <v>0</v>
      </c>
      <c r="I33" s="33">
        <v>0</v>
      </c>
      <c r="J33" s="33">
        <v>0</v>
      </c>
      <c r="K33" s="33">
        <v>0</v>
      </c>
      <c r="L33" s="46">
        <v>0</v>
      </c>
      <c r="M33" s="46">
        <v>0</v>
      </c>
      <c r="N33" s="1"/>
    </row>
    <row r="34" spans="1:15" ht="15" customHeight="1" x14ac:dyDescent="0.25">
      <c r="A34" s="4"/>
      <c r="B34" s="3" t="s">
        <v>0</v>
      </c>
      <c r="C34" s="3"/>
      <c r="D34" s="3"/>
      <c r="E34" s="34">
        <f t="shared" si="1"/>
        <v>196005.03096</v>
      </c>
      <c r="F34" s="20">
        <f t="shared" ref="F34:M34" si="2">SUM(F15:F33)</f>
        <v>47444</v>
      </c>
      <c r="G34" s="33">
        <f t="shared" si="2"/>
        <v>83191.920000000013</v>
      </c>
      <c r="H34" s="33">
        <f t="shared" si="2"/>
        <v>0</v>
      </c>
      <c r="I34" s="33">
        <f t="shared" si="2"/>
        <v>0</v>
      </c>
      <c r="J34" s="20">
        <f t="shared" si="2"/>
        <v>25023</v>
      </c>
      <c r="K34" s="33">
        <f t="shared" si="2"/>
        <v>27781.5</v>
      </c>
      <c r="L34" s="33">
        <f t="shared" si="2"/>
        <v>12564.610959999998</v>
      </c>
      <c r="M34" s="33">
        <f t="shared" si="2"/>
        <v>0</v>
      </c>
      <c r="N34" s="1"/>
      <c r="O34" s="2"/>
    </row>
    <row r="35" spans="1:15" ht="15" customHeight="1" x14ac:dyDescent="0.25">
      <c r="A35" s="4"/>
      <c r="B35" s="3"/>
      <c r="C35" s="3"/>
      <c r="D35" s="3"/>
      <c r="E35" s="34"/>
      <c r="F35" s="20"/>
      <c r="G35" s="33"/>
      <c r="H35" s="33"/>
      <c r="I35" s="33"/>
      <c r="J35" s="20"/>
      <c r="K35" s="33"/>
      <c r="L35" s="33"/>
      <c r="M35" s="33"/>
      <c r="N35" s="1"/>
      <c r="O35" s="2"/>
    </row>
    <row r="36" spans="1:15" s="7" customFormat="1" ht="15" customHeight="1" x14ac:dyDescent="0.25">
      <c r="A36" s="129" t="s">
        <v>54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6"/>
    </row>
    <row r="37" spans="1:15" s="7" customFormat="1" ht="45" customHeight="1" x14ac:dyDescent="0.25">
      <c r="A37" s="129" t="s">
        <v>55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8" t="s">
        <v>48</v>
      </c>
      <c r="O37" s="6"/>
    </row>
    <row r="38" spans="1:15" s="7" customFormat="1" ht="45" x14ac:dyDescent="0.25">
      <c r="A38" s="32" t="s">
        <v>1</v>
      </c>
      <c r="B38" s="129" t="s">
        <v>2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8" t="s">
        <v>49</v>
      </c>
    </row>
    <row r="39" spans="1:15" s="7" customFormat="1" ht="63" x14ac:dyDescent="0.25">
      <c r="A39" s="9" t="s">
        <v>3</v>
      </c>
      <c r="B39" s="14" t="s">
        <v>4</v>
      </c>
      <c r="C39" s="9" t="s">
        <v>20</v>
      </c>
      <c r="D39" s="38" t="s">
        <v>69</v>
      </c>
      <c r="E39" s="18">
        <f>F39+G39+H39+I39+J39+K39+L39+M39</f>
        <v>3935.8778000000002</v>
      </c>
      <c r="F39" s="38">
        <v>0</v>
      </c>
      <c r="G39" s="38">
        <v>0</v>
      </c>
      <c r="H39" s="38">
        <v>173.38</v>
      </c>
      <c r="I39" s="39">
        <v>0</v>
      </c>
      <c r="J39" s="39">
        <v>0</v>
      </c>
      <c r="K39" s="39">
        <v>1645.9</v>
      </c>
      <c r="L39" s="45">
        <v>1058.2978000000001</v>
      </c>
      <c r="M39" s="46">
        <v>1058.3</v>
      </c>
      <c r="N39" s="16"/>
    </row>
    <row r="40" spans="1:15" s="7" customFormat="1" ht="82.5" customHeight="1" x14ac:dyDescent="0.25">
      <c r="A40" s="9" t="s">
        <v>5</v>
      </c>
      <c r="B40" s="10" t="s">
        <v>53</v>
      </c>
      <c r="C40" s="9" t="s">
        <v>20</v>
      </c>
      <c r="D40" s="38" t="s">
        <v>52</v>
      </c>
      <c r="E40" s="18">
        <f>F40+G40+H40+I40+J40+K40+L40+M40</f>
        <v>88511</v>
      </c>
      <c r="F40" s="38">
        <v>0</v>
      </c>
      <c r="G40" s="38">
        <v>0</v>
      </c>
      <c r="H40" s="38">
        <v>0</v>
      </c>
      <c r="I40" s="39">
        <v>11284.14</v>
      </c>
      <c r="J40" s="39">
        <v>77226.86</v>
      </c>
      <c r="K40" s="39">
        <v>0</v>
      </c>
      <c r="L40" s="46">
        <v>0</v>
      </c>
      <c r="M40" s="46">
        <v>0</v>
      </c>
      <c r="N40" s="16"/>
    </row>
    <row r="41" spans="1:15" s="7" customFormat="1" ht="15.75" x14ac:dyDescent="0.25">
      <c r="A41" s="11"/>
      <c r="B41" s="12" t="s">
        <v>0</v>
      </c>
      <c r="C41" s="12"/>
      <c r="D41" s="12"/>
      <c r="E41" s="18">
        <f>E39+E40</f>
        <v>92446.877800000002</v>
      </c>
      <c r="F41" s="38">
        <f>F39+F40</f>
        <v>0</v>
      </c>
      <c r="G41" s="38">
        <f>G39+G40</f>
        <v>0</v>
      </c>
      <c r="H41" s="38">
        <f>H39+H40</f>
        <v>173.38</v>
      </c>
      <c r="I41" s="39">
        <f t="shared" ref="I41:M41" si="3">SUM(I39:I40)</f>
        <v>11284.14</v>
      </c>
      <c r="J41" s="39">
        <f t="shared" si="3"/>
        <v>77226.86</v>
      </c>
      <c r="K41" s="52">
        <f t="shared" si="3"/>
        <v>1645.9</v>
      </c>
      <c r="L41" s="45">
        <f t="shared" si="3"/>
        <v>1058.2978000000001</v>
      </c>
      <c r="M41" s="45">
        <f t="shared" si="3"/>
        <v>1058.3</v>
      </c>
      <c r="N41" s="16"/>
      <c r="O41" s="13"/>
    </row>
    <row r="42" spans="1:15" s="7" customFormat="1" ht="24.75" customHeight="1" x14ac:dyDescent="0.3">
      <c r="A42" s="22"/>
      <c r="B42" s="23" t="s">
        <v>6</v>
      </c>
      <c r="C42" s="23"/>
      <c r="D42" s="23"/>
      <c r="E42" s="57">
        <f>E34+E41+'ТАБЛИЦА 2'!E45</f>
        <v>691582.46583</v>
      </c>
      <c r="F42" s="57">
        <f t="shared" ref="F42:M42" si="4">F34+F41</f>
        <v>47444</v>
      </c>
      <c r="G42" s="57">
        <f t="shared" si="4"/>
        <v>83191.920000000013</v>
      </c>
      <c r="H42" s="57">
        <f t="shared" si="4"/>
        <v>173.38</v>
      </c>
      <c r="I42" s="58">
        <f t="shared" si="4"/>
        <v>11284.14</v>
      </c>
      <c r="J42" s="58">
        <f t="shared" si="4"/>
        <v>102249.86</v>
      </c>
      <c r="K42" s="58">
        <f t="shared" si="4"/>
        <v>29427.4</v>
      </c>
      <c r="L42" s="59">
        <f t="shared" si="4"/>
        <v>13622.908759999998</v>
      </c>
      <c r="M42" s="59">
        <f t="shared" si="4"/>
        <v>1058.3</v>
      </c>
      <c r="N42" s="24"/>
      <c r="O42" s="21"/>
    </row>
    <row r="43" spans="1:15" ht="15.75" x14ac:dyDescent="0.25">
      <c r="A43" s="55"/>
      <c r="B43" s="55"/>
      <c r="C43" s="55"/>
      <c r="D43" s="55"/>
      <c r="E43" s="54" t="s">
        <v>58</v>
      </c>
      <c r="F43" s="55"/>
      <c r="G43" s="55"/>
      <c r="H43" s="55"/>
      <c r="I43" s="55"/>
      <c r="J43" s="55"/>
      <c r="K43" s="55"/>
      <c r="L43" s="55"/>
      <c r="M43" s="55"/>
      <c r="N43" s="55"/>
    </row>
    <row r="45" spans="1:15" x14ac:dyDescent="0.25">
      <c r="E45" s="31"/>
    </row>
    <row r="46" spans="1:15" x14ac:dyDescent="0.25">
      <c r="E46" s="71"/>
    </row>
  </sheetData>
  <autoFilter ref="D1:D46"/>
  <mergeCells count="29">
    <mergeCell ref="A36:N36"/>
    <mergeCell ref="N15:N18"/>
    <mergeCell ref="A37:M37"/>
    <mergeCell ref="B38:M38"/>
    <mergeCell ref="I15:I18"/>
    <mergeCell ref="J15:J18"/>
    <mergeCell ref="K15:K18"/>
    <mergeCell ref="L15:L18"/>
    <mergeCell ref="M15:M18"/>
    <mergeCell ref="F15:F18"/>
    <mergeCell ref="G15:G18"/>
    <mergeCell ref="H15:H18"/>
    <mergeCell ref="E15:E18"/>
    <mergeCell ref="D15:D18"/>
    <mergeCell ref="C15:C18"/>
    <mergeCell ref="B15:B18"/>
    <mergeCell ref="A15:A18"/>
    <mergeCell ref="A10:A11"/>
    <mergeCell ref="J1:N1"/>
    <mergeCell ref="J3:N3"/>
    <mergeCell ref="B7:N7"/>
    <mergeCell ref="B14:M14"/>
    <mergeCell ref="A12:N12"/>
    <mergeCell ref="A13:M13"/>
    <mergeCell ref="N10:N11"/>
    <mergeCell ref="E10:M10"/>
    <mergeCell ref="D10:D11"/>
    <mergeCell ref="C10:C11"/>
    <mergeCell ref="B10:B11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5"/>
  <sheetViews>
    <sheetView topLeftCell="A41" zoomScale="77" zoomScaleNormal="77" workbookViewId="0">
      <selection activeCell="J44" sqref="J44"/>
    </sheetView>
  </sheetViews>
  <sheetFormatPr defaultRowHeight="15" x14ac:dyDescent="0.25"/>
  <cols>
    <col min="1" max="1" width="7" customWidth="1"/>
    <col min="2" max="2" width="36.5703125" customWidth="1"/>
    <col min="3" max="3" width="25.5703125" customWidth="1"/>
    <col min="4" max="4" width="10.7109375" bestFit="1" customWidth="1"/>
    <col min="5" max="5" width="15.7109375" customWidth="1"/>
    <col min="6" max="7" width="13.140625" bestFit="1" customWidth="1"/>
    <col min="8" max="8" width="11.85546875" customWidth="1"/>
    <col min="9" max="9" width="11.42578125" customWidth="1"/>
    <col min="10" max="10" width="14.140625" customWidth="1"/>
    <col min="11" max="11" width="13.5703125" customWidth="1"/>
    <col min="12" max="12" width="13.140625" customWidth="1"/>
    <col min="13" max="13" width="44" customWidth="1"/>
  </cols>
  <sheetData>
    <row r="1" spans="1:15" ht="27.75" customHeight="1" x14ac:dyDescent="0.25">
      <c r="B1" s="49"/>
      <c r="C1" s="49"/>
      <c r="D1" s="49"/>
      <c r="E1" s="49"/>
      <c r="F1" s="49"/>
      <c r="G1" s="49"/>
      <c r="H1" s="49"/>
      <c r="I1" s="121"/>
      <c r="J1" s="121"/>
      <c r="K1" s="121"/>
      <c r="L1" s="121"/>
      <c r="M1" s="121"/>
      <c r="N1" s="49"/>
      <c r="O1" s="49"/>
    </row>
    <row r="2" spans="1:15" ht="18.75" x14ac:dyDescent="0.3">
      <c r="B2" s="49"/>
      <c r="C2" s="49"/>
      <c r="D2" s="49"/>
      <c r="E2" s="49"/>
      <c r="F2" s="49"/>
      <c r="G2" s="75"/>
      <c r="H2" s="49"/>
      <c r="I2" s="49"/>
      <c r="J2" s="49"/>
      <c r="K2" s="122"/>
      <c r="L2" s="122"/>
      <c r="M2" s="122"/>
      <c r="N2" s="76"/>
      <c r="O2" s="76"/>
    </row>
    <row r="3" spans="1:15" ht="55.5" customHeight="1" x14ac:dyDescent="0.25">
      <c r="A3" s="150" t="s">
        <v>64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49"/>
      <c r="O3" s="49"/>
    </row>
    <row r="4" spans="1:15" ht="21.75" customHeight="1" x14ac:dyDescent="0.25">
      <c r="A4" s="78"/>
      <c r="B4" s="79"/>
      <c r="C4" s="79"/>
      <c r="D4" s="79"/>
      <c r="E4" s="79"/>
      <c r="F4" s="79"/>
      <c r="G4" s="79"/>
      <c r="H4" s="79"/>
      <c r="I4" s="79"/>
      <c r="J4" s="79"/>
      <c r="K4" s="79"/>
      <c r="L4" s="80"/>
      <c r="M4" s="79"/>
      <c r="N4" s="49"/>
      <c r="O4" s="49"/>
    </row>
    <row r="5" spans="1:15" ht="26.25" customHeight="1" x14ac:dyDescent="0.3">
      <c r="B5" s="77"/>
      <c r="C5" s="77"/>
      <c r="D5" s="77"/>
      <c r="E5" s="77"/>
      <c r="F5" s="77"/>
      <c r="G5" s="77"/>
      <c r="H5" s="77"/>
      <c r="I5" s="77"/>
      <c r="J5" s="77"/>
      <c r="K5" s="77"/>
      <c r="L5" s="80"/>
      <c r="M5" s="74" t="s">
        <v>101</v>
      </c>
      <c r="N5" s="49"/>
      <c r="O5" s="49"/>
    </row>
    <row r="6" spans="1:15" ht="15.75" customHeight="1" x14ac:dyDescent="0.25">
      <c r="A6" s="149" t="s">
        <v>10</v>
      </c>
      <c r="B6" s="149" t="s">
        <v>8</v>
      </c>
      <c r="C6" s="149" t="s">
        <v>9</v>
      </c>
      <c r="D6" s="149" t="s">
        <v>11</v>
      </c>
      <c r="E6" s="143" t="s">
        <v>75</v>
      </c>
      <c r="F6" s="144"/>
      <c r="G6" s="144"/>
      <c r="H6" s="144"/>
      <c r="I6" s="144"/>
      <c r="J6" s="144"/>
      <c r="K6" s="144"/>
      <c r="L6" s="145"/>
      <c r="M6" s="149" t="s">
        <v>12</v>
      </c>
    </row>
    <row r="7" spans="1:15" ht="15.75" customHeight="1" x14ac:dyDescent="0.25">
      <c r="A7" s="133"/>
      <c r="B7" s="149"/>
      <c r="C7" s="149"/>
      <c r="D7" s="149"/>
      <c r="E7" s="81" t="s">
        <v>7</v>
      </c>
      <c r="F7" s="81">
        <v>2021</v>
      </c>
      <c r="G7" s="81">
        <v>2022</v>
      </c>
      <c r="H7" s="81">
        <v>2023</v>
      </c>
      <c r="I7" s="81">
        <v>2024</v>
      </c>
      <c r="J7" s="81">
        <v>2025</v>
      </c>
      <c r="K7" s="81">
        <v>2026</v>
      </c>
      <c r="L7" s="81">
        <v>2027</v>
      </c>
      <c r="M7" s="149"/>
    </row>
    <row r="8" spans="1:15" ht="36" customHeight="1" x14ac:dyDescent="0.25">
      <c r="A8" s="146" t="s">
        <v>14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7"/>
    </row>
    <row r="9" spans="1:15" ht="78.75" customHeight="1" x14ac:dyDescent="0.25">
      <c r="A9" s="163" t="s">
        <v>15</v>
      </c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5"/>
      <c r="M9" s="82" t="s">
        <v>18</v>
      </c>
      <c r="N9" s="107"/>
      <c r="O9" s="49"/>
    </row>
    <row r="10" spans="1:15" ht="31.5" x14ac:dyDescent="0.25">
      <c r="A10" s="83" t="s">
        <v>16</v>
      </c>
      <c r="B10" s="152" t="s">
        <v>17</v>
      </c>
      <c r="C10" s="152"/>
      <c r="D10" s="152"/>
      <c r="E10" s="152"/>
      <c r="F10" s="152"/>
      <c r="G10" s="152"/>
      <c r="H10" s="152"/>
      <c r="I10" s="152"/>
      <c r="J10" s="152"/>
      <c r="K10" s="152"/>
      <c r="L10" s="84"/>
      <c r="M10" s="85" t="s">
        <v>125</v>
      </c>
      <c r="N10" s="49"/>
      <c r="O10" s="49"/>
    </row>
    <row r="11" spans="1:15" ht="15" customHeight="1" x14ac:dyDescent="0.25">
      <c r="A11" s="153" t="s">
        <v>19</v>
      </c>
      <c r="B11" s="154" t="s">
        <v>65</v>
      </c>
      <c r="C11" s="157" t="s">
        <v>20</v>
      </c>
      <c r="D11" s="149" t="s">
        <v>66</v>
      </c>
      <c r="E11" s="160">
        <f t="shared" ref="E11:E22" si="0">F11+G11+H11+I11+K11+J11+K11+L11</f>
        <v>14128.029999999999</v>
      </c>
      <c r="F11" s="148">
        <v>7075.7</v>
      </c>
      <c r="G11" s="148">
        <v>7052.33</v>
      </c>
      <c r="H11" s="148">
        <v>0</v>
      </c>
      <c r="I11" s="148">
        <v>0</v>
      </c>
      <c r="J11" s="148">
        <v>0</v>
      </c>
      <c r="K11" s="148">
        <v>0</v>
      </c>
      <c r="L11" s="140">
        <v>0</v>
      </c>
      <c r="M11" s="151"/>
      <c r="N11" s="49"/>
      <c r="O11" s="49"/>
    </row>
    <row r="12" spans="1:15" ht="15" customHeight="1" x14ac:dyDescent="0.25">
      <c r="A12" s="153"/>
      <c r="B12" s="155"/>
      <c r="C12" s="158"/>
      <c r="D12" s="149"/>
      <c r="E12" s="161"/>
      <c r="F12" s="148"/>
      <c r="G12" s="148"/>
      <c r="H12" s="148"/>
      <c r="I12" s="148"/>
      <c r="J12" s="148"/>
      <c r="K12" s="148"/>
      <c r="L12" s="141"/>
      <c r="M12" s="151"/>
      <c r="N12" s="49"/>
      <c r="O12" s="49"/>
    </row>
    <row r="13" spans="1:15" s="73" customFormat="1" ht="48" customHeight="1" x14ac:dyDescent="0.25">
      <c r="A13" s="153"/>
      <c r="B13" s="156"/>
      <c r="C13" s="159"/>
      <c r="D13" s="149"/>
      <c r="E13" s="162"/>
      <c r="F13" s="148"/>
      <c r="G13" s="148"/>
      <c r="H13" s="148"/>
      <c r="I13" s="148"/>
      <c r="J13" s="148"/>
      <c r="K13" s="148"/>
      <c r="L13" s="142"/>
      <c r="M13" s="151"/>
      <c r="N13" s="72"/>
      <c r="O13" s="72"/>
    </row>
    <row r="14" spans="1:15" s="73" customFormat="1" ht="63" customHeight="1" x14ac:dyDescent="0.25">
      <c r="A14" s="86" t="s">
        <v>68</v>
      </c>
      <c r="B14" s="87" t="s">
        <v>67</v>
      </c>
      <c r="C14" s="88" t="s">
        <v>20</v>
      </c>
      <c r="D14" s="85" t="s">
        <v>110</v>
      </c>
      <c r="E14" s="89">
        <f>F14+G14+H14+I14+K14+J14+K14+L14</f>
        <v>28156.35</v>
      </c>
      <c r="F14" s="89">
        <v>0</v>
      </c>
      <c r="G14" s="89">
        <v>1643.23</v>
      </c>
      <c r="H14" s="89">
        <v>0</v>
      </c>
      <c r="I14" s="89">
        <v>1796.61</v>
      </c>
      <c r="J14" s="89">
        <v>0</v>
      </c>
      <c r="K14" s="89">
        <v>0</v>
      </c>
      <c r="L14" s="90">
        <v>24716.51</v>
      </c>
      <c r="M14" s="91"/>
      <c r="N14" s="72"/>
      <c r="O14" s="72"/>
    </row>
    <row r="15" spans="1:15" s="73" customFormat="1" ht="84" customHeight="1" x14ac:dyDescent="0.25">
      <c r="A15" s="86" t="s">
        <v>22</v>
      </c>
      <c r="B15" s="92" t="s">
        <v>74</v>
      </c>
      <c r="C15" s="88" t="s">
        <v>20</v>
      </c>
      <c r="D15" s="85">
        <v>2023</v>
      </c>
      <c r="E15" s="89">
        <f t="shared" si="0"/>
        <v>14477.00173</v>
      </c>
      <c r="F15" s="89">
        <v>0</v>
      </c>
      <c r="G15" s="89">
        <v>0</v>
      </c>
      <c r="H15" s="89">
        <v>14477.00173</v>
      </c>
      <c r="I15" s="89">
        <v>0</v>
      </c>
      <c r="J15" s="89">
        <v>0</v>
      </c>
      <c r="K15" s="89">
        <v>0</v>
      </c>
      <c r="L15" s="90">
        <v>0</v>
      </c>
      <c r="M15" s="93"/>
      <c r="N15" s="72"/>
      <c r="O15" s="72"/>
    </row>
    <row r="16" spans="1:15" s="73" customFormat="1" ht="141" customHeight="1" x14ac:dyDescent="0.25">
      <c r="A16" s="86" t="s">
        <v>102</v>
      </c>
      <c r="B16" s="92" t="s">
        <v>103</v>
      </c>
      <c r="C16" s="88" t="s">
        <v>20</v>
      </c>
      <c r="D16" s="85">
        <v>2023</v>
      </c>
      <c r="E16" s="89">
        <f t="shared" si="0"/>
        <v>309.80784</v>
      </c>
      <c r="F16" s="89">
        <v>0</v>
      </c>
      <c r="G16" s="89">
        <v>0</v>
      </c>
      <c r="H16" s="89">
        <v>309.80784</v>
      </c>
      <c r="I16" s="89">
        <v>0</v>
      </c>
      <c r="J16" s="89">
        <v>0</v>
      </c>
      <c r="K16" s="89">
        <v>0</v>
      </c>
      <c r="L16" s="89">
        <v>0</v>
      </c>
      <c r="M16" s="93"/>
      <c r="N16" s="72"/>
      <c r="O16" s="72"/>
    </row>
    <row r="17" spans="1:15" ht="82.5" customHeight="1" x14ac:dyDescent="0.25">
      <c r="A17" s="86" t="s">
        <v>23</v>
      </c>
      <c r="B17" s="87" t="s">
        <v>113</v>
      </c>
      <c r="C17" s="88" t="s">
        <v>20</v>
      </c>
      <c r="D17" s="85" t="s">
        <v>115</v>
      </c>
      <c r="E17" s="89">
        <f>F17+G17+H17+I17+J17+K17+L17</f>
        <v>9531.2000000000007</v>
      </c>
      <c r="F17" s="89">
        <v>0</v>
      </c>
      <c r="G17" s="89">
        <v>0</v>
      </c>
      <c r="H17" s="89">
        <v>1032.9000000000001</v>
      </c>
      <c r="I17" s="94">
        <v>6498.3</v>
      </c>
      <c r="J17" s="89">
        <v>0</v>
      </c>
      <c r="K17" s="89">
        <v>2000</v>
      </c>
      <c r="L17" s="89">
        <v>0</v>
      </c>
      <c r="M17" s="91"/>
      <c r="N17" s="49"/>
      <c r="O17" s="49"/>
    </row>
    <row r="18" spans="1:15" ht="66" customHeight="1" x14ac:dyDescent="0.25">
      <c r="A18" s="86" t="s">
        <v>25</v>
      </c>
      <c r="B18" s="92" t="s">
        <v>77</v>
      </c>
      <c r="C18" s="88" t="s">
        <v>20</v>
      </c>
      <c r="D18" s="85" t="s">
        <v>115</v>
      </c>
      <c r="E18" s="89">
        <f>F18+G18+H18+I18+J18+K18+L18</f>
        <v>3279.6000000000004</v>
      </c>
      <c r="F18" s="89">
        <v>0</v>
      </c>
      <c r="G18" s="89">
        <v>0</v>
      </c>
      <c r="H18" s="89">
        <v>572.20000000000005</v>
      </c>
      <c r="I18" s="94">
        <v>1257.4000000000001</v>
      </c>
      <c r="J18" s="89">
        <v>0</v>
      </c>
      <c r="K18" s="89">
        <v>1450</v>
      </c>
      <c r="L18" s="89">
        <v>0</v>
      </c>
      <c r="M18" s="91"/>
      <c r="N18" s="49"/>
      <c r="O18" s="49"/>
    </row>
    <row r="19" spans="1:15" ht="82.5" customHeight="1" x14ac:dyDescent="0.25">
      <c r="A19" s="86" t="s">
        <v>26</v>
      </c>
      <c r="B19" s="87" t="s">
        <v>96</v>
      </c>
      <c r="C19" s="88" t="s">
        <v>20</v>
      </c>
      <c r="D19" s="85">
        <v>2023</v>
      </c>
      <c r="E19" s="89">
        <f t="shared" si="0"/>
        <v>2062.1999999999998</v>
      </c>
      <c r="F19" s="89">
        <v>0</v>
      </c>
      <c r="G19" s="89">
        <v>0</v>
      </c>
      <c r="H19" s="89">
        <v>2062.1999999999998</v>
      </c>
      <c r="I19" s="89">
        <v>0</v>
      </c>
      <c r="J19" s="89">
        <v>0</v>
      </c>
      <c r="K19" s="89">
        <v>0</v>
      </c>
      <c r="L19" s="89">
        <v>0</v>
      </c>
      <c r="M19" s="85"/>
      <c r="N19" s="49"/>
      <c r="O19" s="49"/>
    </row>
    <row r="20" spans="1:15" ht="112.5" customHeight="1" x14ac:dyDescent="0.25">
      <c r="A20" s="86" t="s">
        <v>95</v>
      </c>
      <c r="B20" s="87" t="s">
        <v>117</v>
      </c>
      <c r="C20" s="88" t="s">
        <v>20</v>
      </c>
      <c r="D20" s="85">
        <v>2024</v>
      </c>
      <c r="E20" s="89">
        <f t="shared" si="0"/>
        <v>12338.21</v>
      </c>
      <c r="F20" s="89">
        <v>0</v>
      </c>
      <c r="G20" s="89">
        <v>0</v>
      </c>
      <c r="H20" s="89">
        <v>0</v>
      </c>
      <c r="I20" s="89">
        <v>12338.21</v>
      </c>
      <c r="J20" s="89">
        <v>0</v>
      </c>
      <c r="K20" s="89">
        <v>0</v>
      </c>
      <c r="L20" s="89">
        <v>0</v>
      </c>
      <c r="M20" s="91"/>
      <c r="N20" s="49"/>
      <c r="O20" s="49"/>
    </row>
    <row r="21" spans="1:15" ht="112.5" customHeight="1" x14ac:dyDescent="0.25">
      <c r="A21" s="86" t="s">
        <v>116</v>
      </c>
      <c r="B21" s="87" t="s">
        <v>126</v>
      </c>
      <c r="C21" s="88" t="s">
        <v>20</v>
      </c>
      <c r="D21" s="85">
        <v>2025</v>
      </c>
      <c r="E21" s="89">
        <f t="shared" si="0"/>
        <v>12500</v>
      </c>
      <c r="F21" s="89">
        <v>0</v>
      </c>
      <c r="G21" s="89">
        <v>0</v>
      </c>
      <c r="H21" s="89">
        <v>0</v>
      </c>
      <c r="I21" s="89">
        <v>0</v>
      </c>
      <c r="J21" s="89">
        <v>12500</v>
      </c>
      <c r="K21" s="89">
        <v>0</v>
      </c>
      <c r="L21" s="89">
        <v>0</v>
      </c>
      <c r="M21" s="85"/>
      <c r="N21" s="49"/>
      <c r="O21" s="49"/>
    </row>
    <row r="22" spans="1:15" ht="66.75" customHeight="1" x14ac:dyDescent="0.25">
      <c r="A22" s="86" t="s">
        <v>29</v>
      </c>
      <c r="B22" s="92" t="s">
        <v>78</v>
      </c>
      <c r="C22" s="88" t="s">
        <v>20</v>
      </c>
      <c r="D22" s="85" t="s">
        <v>84</v>
      </c>
      <c r="E22" s="89">
        <f t="shared" si="0"/>
        <v>2032.4</v>
      </c>
      <c r="F22" s="89">
        <v>0</v>
      </c>
      <c r="G22" s="89">
        <v>0</v>
      </c>
      <c r="H22" s="89">
        <v>1282.4000000000001</v>
      </c>
      <c r="I22" s="89">
        <v>0</v>
      </c>
      <c r="J22" s="89">
        <v>750</v>
      </c>
      <c r="K22" s="89">
        <v>0</v>
      </c>
      <c r="L22" s="89">
        <v>0</v>
      </c>
      <c r="M22" s="91"/>
      <c r="N22" s="49"/>
      <c r="O22" s="49"/>
    </row>
    <row r="23" spans="1:15" ht="60.75" customHeight="1" x14ac:dyDescent="0.25">
      <c r="A23" s="86" t="s">
        <v>97</v>
      </c>
      <c r="B23" s="92" t="s">
        <v>92</v>
      </c>
      <c r="C23" s="95" t="s">
        <v>20</v>
      </c>
      <c r="D23" s="96">
        <v>2026</v>
      </c>
      <c r="E23" s="89">
        <f t="shared" ref="E23:E25" si="1">F23+G23+H23+I23+J23+K23+L23</f>
        <v>38835.35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38835.35</v>
      </c>
      <c r="L23" s="89">
        <v>0</v>
      </c>
      <c r="M23" s="91"/>
      <c r="N23" s="49"/>
      <c r="O23" s="49"/>
    </row>
    <row r="24" spans="1:15" ht="64.5" customHeight="1" x14ac:dyDescent="0.25">
      <c r="A24" s="86" t="s">
        <v>98</v>
      </c>
      <c r="B24" s="92" t="s">
        <v>91</v>
      </c>
      <c r="C24" s="95" t="s">
        <v>20</v>
      </c>
      <c r="D24" s="96">
        <v>2026</v>
      </c>
      <c r="E24" s="89">
        <f t="shared" si="1"/>
        <v>12750.31875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12750.31875</v>
      </c>
      <c r="L24" s="89">
        <v>0</v>
      </c>
      <c r="M24" s="91"/>
      <c r="N24" s="49"/>
      <c r="O24" s="49"/>
    </row>
    <row r="25" spans="1:15" ht="108" customHeight="1" x14ac:dyDescent="0.25">
      <c r="A25" s="86" t="s">
        <v>99</v>
      </c>
      <c r="B25" s="92" t="s">
        <v>93</v>
      </c>
      <c r="C25" s="95" t="s">
        <v>20</v>
      </c>
      <c r="D25" s="96">
        <v>2026</v>
      </c>
      <c r="E25" s="89">
        <f t="shared" si="1"/>
        <v>35838.83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35838.83</v>
      </c>
      <c r="L25" s="89">
        <v>0</v>
      </c>
      <c r="M25" s="91"/>
      <c r="N25" s="49"/>
      <c r="O25" s="49"/>
    </row>
    <row r="26" spans="1:15" ht="94.5" customHeight="1" x14ac:dyDescent="0.25">
      <c r="A26" s="86" t="s">
        <v>100</v>
      </c>
      <c r="B26" s="92" t="s">
        <v>94</v>
      </c>
      <c r="C26" s="95" t="s">
        <v>20</v>
      </c>
      <c r="D26" s="96">
        <v>2026</v>
      </c>
      <c r="E26" s="89">
        <f>F26+G26+H26+I26+J26+K26+L26</f>
        <v>12750.31875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12750.31875</v>
      </c>
      <c r="L26" s="89">
        <v>0</v>
      </c>
      <c r="M26" s="91"/>
      <c r="N26" s="49"/>
      <c r="O26" s="49"/>
    </row>
    <row r="27" spans="1:15" ht="70.5" customHeight="1" x14ac:dyDescent="0.25">
      <c r="A27" s="86" t="s">
        <v>33</v>
      </c>
      <c r="B27" s="87" t="s">
        <v>70</v>
      </c>
      <c r="C27" s="88" t="s">
        <v>20</v>
      </c>
      <c r="D27" s="85" t="s">
        <v>111</v>
      </c>
      <c r="E27" s="89">
        <f>F27+G27+H27+I27+K27+J27+K27+L27</f>
        <v>50002.47</v>
      </c>
      <c r="F27" s="89">
        <v>0</v>
      </c>
      <c r="G27" s="89">
        <v>0</v>
      </c>
      <c r="H27" s="89">
        <v>0</v>
      </c>
      <c r="I27" s="89">
        <v>2749.22</v>
      </c>
      <c r="J27" s="89">
        <v>0</v>
      </c>
      <c r="K27" s="89">
        <v>0</v>
      </c>
      <c r="L27" s="90">
        <v>47253.25</v>
      </c>
      <c r="M27" s="91"/>
      <c r="N27" s="49"/>
      <c r="O27" s="49"/>
    </row>
    <row r="28" spans="1:15" ht="90" customHeight="1" x14ac:dyDescent="0.25">
      <c r="A28" s="86" t="s">
        <v>34</v>
      </c>
      <c r="B28" s="87" t="s">
        <v>71</v>
      </c>
      <c r="C28" s="88" t="s">
        <v>20</v>
      </c>
      <c r="D28" s="85">
        <v>2025</v>
      </c>
      <c r="E28" s="89">
        <f t="shared" ref="E28:E43" si="2">F28+G28+H28+I28+K28+J28+K28+L28</f>
        <v>124493.37</v>
      </c>
      <c r="F28" s="89">
        <v>0</v>
      </c>
      <c r="G28" s="89">
        <v>0</v>
      </c>
      <c r="H28" s="89">
        <v>0</v>
      </c>
      <c r="I28" s="89">
        <v>0</v>
      </c>
      <c r="J28" s="89">
        <v>124493.37</v>
      </c>
      <c r="K28" s="89">
        <v>0</v>
      </c>
      <c r="L28" s="89">
        <v>0</v>
      </c>
      <c r="M28" s="91"/>
      <c r="N28" s="49"/>
      <c r="O28" s="49"/>
    </row>
    <row r="29" spans="1:15" ht="138" customHeight="1" x14ac:dyDescent="0.25">
      <c r="A29" s="86" t="s">
        <v>35</v>
      </c>
      <c r="B29" s="87" t="s">
        <v>104</v>
      </c>
      <c r="C29" s="88" t="s">
        <v>20</v>
      </c>
      <c r="D29" s="85">
        <v>2024</v>
      </c>
      <c r="E29" s="89">
        <f t="shared" si="2"/>
        <v>633.71</v>
      </c>
      <c r="F29" s="89">
        <v>0</v>
      </c>
      <c r="G29" s="89">
        <v>0</v>
      </c>
      <c r="H29" s="89">
        <v>0</v>
      </c>
      <c r="I29" s="89">
        <v>633.71</v>
      </c>
      <c r="J29" s="89">
        <v>0</v>
      </c>
      <c r="K29" s="89">
        <v>0</v>
      </c>
      <c r="L29" s="89">
        <v>0</v>
      </c>
      <c r="M29" s="91"/>
      <c r="N29" s="49"/>
      <c r="O29" s="49"/>
    </row>
    <row r="30" spans="1:15" ht="122.25" customHeight="1" x14ac:dyDescent="0.25">
      <c r="A30" s="86" t="s">
        <v>39</v>
      </c>
      <c r="B30" s="87" t="s">
        <v>105</v>
      </c>
      <c r="C30" s="88" t="s">
        <v>20</v>
      </c>
      <c r="D30" s="85">
        <v>2024</v>
      </c>
      <c r="E30" s="89">
        <f t="shared" si="2"/>
        <v>630.99</v>
      </c>
      <c r="F30" s="89">
        <v>0</v>
      </c>
      <c r="G30" s="89">
        <v>0</v>
      </c>
      <c r="H30" s="89">
        <v>0</v>
      </c>
      <c r="I30" s="89">
        <v>630.99</v>
      </c>
      <c r="J30" s="89">
        <v>0</v>
      </c>
      <c r="K30" s="89">
        <v>0</v>
      </c>
      <c r="L30" s="89">
        <v>0</v>
      </c>
      <c r="M30" s="91"/>
      <c r="N30" s="49"/>
      <c r="O30" s="49"/>
    </row>
    <row r="31" spans="1:15" ht="102" customHeight="1" x14ac:dyDescent="0.25">
      <c r="A31" s="86" t="s">
        <v>40</v>
      </c>
      <c r="B31" s="87" t="s">
        <v>106</v>
      </c>
      <c r="C31" s="88" t="s">
        <v>20</v>
      </c>
      <c r="D31" s="85">
        <v>2024</v>
      </c>
      <c r="E31" s="89">
        <f t="shared" si="2"/>
        <v>85.31</v>
      </c>
      <c r="F31" s="89">
        <v>0</v>
      </c>
      <c r="G31" s="89">
        <v>0</v>
      </c>
      <c r="H31" s="89">
        <v>0</v>
      </c>
      <c r="I31" s="89">
        <v>85.31</v>
      </c>
      <c r="J31" s="89">
        <v>0</v>
      </c>
      <c r="K31" s="89">
        <v>0</v>
      </c>
      <c r="L31" s="89">
        <v>0</v>
      </c>
      <c r="M31" s="91"/>
      <c r="N31" s="49"/>
      <c r="O31" s="49"/>
    </row>
    <row r="32" spans="1:15" ht="135" customHeight="1" x14ac:dyDescent="0.25">
      <c r="A32" s="86" t="s">
        <v>41</v>
      </c>
      <c r="B32" s="87" t="s">
        <v>107</v>
      </c>
      <c r="C32" s="88" t="s">
        <v>20</v>
      </c>
      <c r="D32" s="85">
        <v>2024</v>
      </c>
      <c r="E32" s="89">
        <f t="shared" si="2"/>
        <v>865.91</v>
      </c>
      <c r="F32" s="89">
        <v>0</v>
      </c>
      <c r="G32" s="89">
        <v>0</v>
      </c>
      <c r="H32" s="89">
        <v>0</v>
      </c>
      <c r="I32" s="89">
        <v>865.91</v>
      </c>
      <c r="J32" s="89">
        <v>0</v>
      </c>
      <c r="K32" s="89">
        <v>0</v>
      </c>
      <c r="L32" s="89">
        <v>0</v>
      </c>
      <c r="M32" s="91"/>
      <c r="N32" s="49"/>
      <c r="O32" s="49"/>
    </row>
    <row r="33" spans="1:19" ht="135" customHeight="1" x14ac:dyDescent="0.25">
      <c r="A33" s="86" t="s">
        <v>81</v>
      </c>
      <c r="B33" s="87" t="s">
        <v>118</v>
      </c>
      <c r="C33" s="88" t="s">
        <v>20</v>
      </c>
      <c r="D33" s="85">
        <v>2024</v>
      </c>
      <c r="E33" s="89">
        <f t="shared" ref="E33" si="3">F33+G33+H33+I33+K33+J33+K33+L33</f>
        <v>600</v>
      </c>
      <c r="F33" s="89">
        <v>0</v>
      </c>
      <c r="G33" s="89">
        <v>0</v>
      </c>
      <c r="H33" s="89">
        <v>0</v>
      </c>
      <c r="I33" s="89">
        <v>600</v>
      </c>
      <c r="J33" s="89">
        <v>0</v>
      </c>
      <c r="K33" s="89">
        <v>0</v>
      </c>
      <c r="L33" s="89">
        <v>0</v>
      </c>
      <c r="M33" s="91"/>
      <c r="N33" s="49"/>
      <c r="O33" s="49"/>
    </row>
    <row r="34" spans="1:19" ht="84" customHeight="1" x14ac:dyDescent="0.25">
      <c r="A34" s="86" t="s">
        <v>82</v>
      </c>
      <c r="B34" s="87" t="s">
        <v>135</v>
      </c>
      <c r="C34" s="88" t="s">
        <v>20</v>
      </c>
      <c r="D34" s="85">
        <v>2024</v>
      </c>
      <c r="E34" s="89">
        <f t="shared" ref="E34" si="4">F34+G34+H34+I34+K34+J34+K34+L34</f>
        <v>267.17</v>
      </c>
      <c r="F34" s="89">
        <v>0</v>
      </c>
      <c r="G34" s="89">
        <v>0</v>
      </c>
      <c r="H34" s="89">
        <v>0</v>
      </c>
      <c r="I34" s="89">
        <v>267.17</v>
      </c>
      <c r="J34" s="89">
        <v>0</v>
      </c>
      <c r="K34" s="89">
        <v>0</v>
      </c>
      <c r="L34" s="89">
        <v>0</v>
      </c>
      <c r="M34" s="91"/>
      <c r="N34" s="49"/>
      <c r="O34" s="49"/>
    </row>
    <row r="35" spans="1:19" ht="117.75" customHeight="1" x14ac:dyDescent="0.25">
      <c r="A35" s="86" t="s">
        <v>83</v>
      </c>
      <c r="B35" s="87" t="s">
        <v>119</v>
      </c>
      <c r="C35" s="88" t="s">
        <v>20</v>
      </c>
      <c r="D35" s="85">
        <v>2025</v>
      </c>
      <c r="E35" s="89">
        <f t="shared" si="2"/>
        <v>1529.83</v>
      </c>
      <c r="F35" s="89">
        <v>0</v>
      </c>
      <c r="G35" s="89">
        <v>0</v>
      </c>
      <c r="H35" s="89">
        <v>0</v>
      </c>
      <c r="I35" s="89">
        <v>0</v>
      </c>
      <c r="J35" s="89">
        <v>1529.83</v>
      </c>
      <c r="K35" s="89">
        <v>0</v>
      </c>
      <c r="L35" s="89">
        <v>0</v>
      </c>
      <c r="M35" s="91"/>
      <c r="N35" s="49"/>
      <c r="O35" s="49"/>
    </row>
    <row r="36" spans="1:19" ht="135.75" customHeight="1" x14ac:dyDescent="0.25">
      <c r="A36" s="86" t="s">
        <v>109</v>
      </c>
      <c r="B36" s="87" t="s">
        <v>120</v>
      </c>
      <c r="C36" s="88" t="s">
        <v>20</v>
      </c>
      <c r="D36" s="85">
        <v>2025</v>
      </c>
      <c r="E36" s="89">
        <f t="shared" si="2"/>
        <v>1121.22</v>
      </c>
      <c r="F36" s="89">
        <v>0</v>
      </c>
      <c r="G36" s="89">
        <v>0</v>
      </c>
      <c r="H36" s="89">
        <v>0</v>
      </c>
      <c r="I36" s="89">
        <v>0</v>
      </c>
      <c r="J36" s="89">
        <v>1121.22</v>
      </c>
      <c r="K36" s="89">
        <v>0</v>
      </c>
      <c r="L36" s="89">
        <v>0</v>
      </c>
      <c r="M36" s="91"/>
      <c r="N36" s="49"/>
      <c r="O36" s="49"/>
    </row>
    <row r="37" spans="1:19" ht="138" customHeight="1" x14ac:dyDescent="0.25">
      <c r="A37" s="86" t="s">
        <v>134</v>
      </c>
      <c r="B37" s="87" t="s">
        <v>121</v>
      </c>
      <c r="C37" s="88" t="s">
        <v>20</v>
      </c>
      <c r="D37" s="85">
        <v>2025</v>
      </c>
      <c r="E37" s="89">
        <f t="shared" si="2"/>
        <v>909.25</v>
      </c>
      <c r="F37" s="89">
        <v>0</v>
      </c>
      <c r="G37" s="89">
        <v>0</v>
      </c>
      <c r="H37" s="89">
        <v>0</v>
      </c>
      <c r="I37" s="89">
        <v>0</v>
      </c>
      <c r="J37" s="89">
        <v>909.25</v>
      </c>
      <c r="K37" s="89">
        <v>0</v>
      </c>
      <c r="L37" s="89">
        <v>0</v>
      </c>
      <c r="M37" s="91"/>
      <c r="N37" s="49"/>
      <c r="O37" s="49"/>
    </row>
    <row r="38" spans="1:19" ht="138" customHeight="1" x14ac:dyDescent="0.25">
      <c r="A38" s="86" t="s">
        <v>123</v>
      </c>
      <c r="B38" s="87" t="s">
        <v>122</v>
      </c>
      <c r="C38" s="88" t="s">
        <v>20</v>
      </c>
      <c r="D38" s="85">
        <v>2025</v>
      </c>
      <c r="E38" s="89">
        <f t="shared" ref="E38" si="5">F38+G38+H38+I38+K38+J38+K38+L38</f>
        <v>1542.78</v>
      </c>
      <c r="F38" s="89">
        <v>0</v>
      </c>
      <c r="G38" s="89">
        <v>0</v>
      </c>
      <c r="H38" s="89">
        <v>0</v>
      </c>
      <c r="I38" s="89">
        <v>0</v>
      </c>
      <c r="J38" s="89">
        <v>1542.78</v>
      </c>
      <c r="K38" s="89">
        <v>0</v>
      </c>
      <c r="L38" s="89">
        <v>0</v>
      </c>
      <c r="M38" s="91"/>
      <c r="N38" s="49"/>
      <c r="O38" s="49"/>
    </row>
    <row r="39" spans="1:19" ht="116.25" customHeight="1" x14ac:dyDescent="0.25">
      <c r="A39" s="97" t="s">
        <v>124</v>
      </c>
      <c r="B39" s="87" t="s">
        <v>112</v>
      </c>
      <c r="C39" s="88" t="s">
        <v>20</v>
      </c>
      <c r="D39" s="85">
        <v>2024</v>
      </c>
      <c r="E39" s="89">
        <f t="shared" ref="E39:E40" si="6">F39+G39+H39+I39+K39+J39+K39+L39</f>
        <v>933.87</v>
      </c>
      <c r="F39" s="90">
        <v>0</v>
      </c>
      <c r="G39" s="89">
        <v>0</v>
      </c>
      <c r="H39" s="89">
        <v>0</v>
      </c>
      <c r="I39" s="89">
        <v>933.87</v>
      </c>
      <c r="J39" s="89">
        <v>0</v>
      </c>
      <c r="K39" s="89">
        <v>0</v>
      </c>
      <c r="L39" s="89">
        <v>0</v>
      </c>
      <c r="M39" s="91"/>
      <c r="N39" s="49"/>
      <c r="O39" s="49"/>
    </row>
    <row r="40" spans="1:19" ht="116.25" customHeight="1" x14ac:dyDescent="0.25">
      <c r="A40" s="97" t="s">
        <v>127</v>
      </c>
      <c r="B40" s="87" t="s">
        <v>108</v>
      </c>
      <c r="C40" s="88" t="s">
        <v>20</v>
      </c>
      <c r="D40" s="85">
        <v>2025</v>
      </c>
      <c r="E40" s="90">
        <f t="shared" si="6"/>
        <v>16610.650000000001</v>
      </c>
      <c r="F40" s="90">
        <v>0</v>
      </c>
      <c r="G40" s="89">
        <v>0</v>
      </c>
      <c r="H40" s="89">
        <v>0</v>
      </c>
      <c r="I40" s="89">
        <v>0</v>
      </c>
      <c r="J40" s="89">
        <v>16610.650000000001</v>
      </c>
      <c r="K40" s="89">
        <v>0</v>
      </c>
      <c r="L40" s="89">
        <v>0</v>
      </c>
      <c r="M40" s="91"/>
      <c r="N40" s="49"/>
      <c r="O40" s="49"/>
    </row>
    <row r="41" spans="1:19" ht="116.25" customHeight="1" x14ac:dyDescent="0.25">
      <c r="A41" s="97" t="s">
        <v>128</v>
      </c>
      <c r="B41" s="87" t="s">
        <v>131</v>
      </c>
      <c r="C41" s="88" t="s">
        <v>20</v>
      </c>
      <c r="D41" s="85">
        <v>2025</v>
      </c>
      <c r="E41" s="90">
        <f t="shared" ref="E41:E42" si="7">F41+G41+H41+I41+K41+J41+K41+L41</f>
        <v>2500</v>
      </c>
      <c r="F41" s="90">
        <v>0</v>
      </c>
      <c r="G41" s="89">
        <v>0</v>
      </c>
      <c r="H41" s="89">
        <v>0</v>
      </c>
      <c r="I41" s="89">
        <v>0</v>
      </c>
      <c r="J41" s="89">
        <v>2500</v>
      </c>
      <c r="K41" s="89">
        <v>0</v>
      </c>
      <c r="L41" s="89">
        <v>0</v>
      </c>
      <c r="M41" s="91"/>
      <c r="N41" s="49"/>
      <c r="O41" s="49"/>
    </row>
    <row r="42" spans="1:19" ht="116.25" customHeight="1" x14ac:dyDescent="0.25">
      <c r="A42" s="97" t="s">
        <v>129</v>
      </c>
      <c r="B42" s="87" t="s">
        <v>130</v>
      </c>
      <c r="C42" s="88" t="s">
        <v>20</v>
      </c>
      <c r="D42" s="85">
        <v>2025</v>
      </c>
      <c r="E42" s="90">
        <f t="shared" si="7"/>
        <v>1359.41</v>
      </c>
      <c r="F42" s="90">
        <v>0</v>
      </c>
      <c r="G42" s="89">
        <v>0</v>
      </c>
      <c r="H42" s="89">
        <v>0</v>
      </c>
      <c r="I42" s="89">
        <v>0</v>
      </c>
      <c r="J42" s="89">
        <v>1359.41</v>
      </c>
      <c r="K42" s="89">
        <v>0</v>
      </c>
      <c r="L42" s="89">
        <v>0</v>
      </c>
      <c r="M42" s="91"/>
      <c r="N42" s="49"/>
      <c r="O42" s="49"/>
    </row>
    <row r="43" spans="1:19" ht="116.25" customHeight="1" x14ac:dyDescent="0.25">
      <c r="A43" s="97" t="s">
        <v>133</v>
      </c>
      <c r="B43" s="87" t="s">
        <v>132</v>
      </c>
      <c r="C43" s="88" t="s">
        <v>20</v>
      </c>
      <c r="D43" s="85">
        <v>2027</v>
      </c>
      <c r="E43" s="90">
        <f t="shared" si="2"/>
        <v>55</v>
      </c>
      <c r="F43" s="90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55</v>
      </c>
      <c r="M43" s="91"/>
      <c r="N43" s="49"/>
      <c r="O43" s="49"/>
    </row>
    <row r="44" spans="1:19" ht="15.75" x14ac:dyDescent="0.25">
      <c r="A44" s="98"/>
      <c r="B44" s="99"/>
      <c r="C44" s="100"/>
      <c r="D44" s="101"/>
      <c r="E44" s="102">
        <f t="shared" ref="E44:L44" si="8">SUM(E11:E43)</f>
        <v>403130.55706999998</v>
      </c>
      <c r="F44" s="102">
        <f t="shared" si="8"/>
        <v>7075.7</v>
      </c>
      <c r="G44" s="45">
        <f t="shared" si="8"/>
        <v>8695.56</v>
      </c>
      <c r="H44" s="45">
        <f t="shared" si="8"/>
        <v>19736.509570000002</v>
      </c>
      <c r="I44" s="45">
        <f t="shared" si="8"/>
        <v>28656.699999999997</v>
      </c>
      <c r="J44" s="45">
        <f t="shared" si="8"/>
        <v>163316.50999999998</v>
      </c>
      <c r="K44" s="45">
        <f t="shared" si="8"/>
        <v>103624.8175</v>
      </c>
      <c r="L44" s="45">
        <f t="shared" si="8"/>
        <v>72024.759999999995</v>
      </c>
      <c r="M44" s="103"/>
      <c r="N44" s="49"/>
      <c r="O44" s="49"/>
      <c r="P44" s="49"/>
      <c r="Q44" s="49"/>
      <c r="R44" s="49"/>
      <c r="S44" s="49"/>
    </row>
    <row r="45" spans="1:19" ht="15.75" x14ac:dyDescent="0.25">
      <c r="A45" s="98"/>
      <c r="B45" s="99" t="s">
        <v>6</v>
      </c>
      <c r="C45" s="100"/>
      <c r="D45" s="101"/>
      <c r="E45" s="104">
        <f t="shared" ref="E45:L45" si="9">E44</f>
        <v>403130.55706999998</v>
      </c>
      <c r="F45" s="104">
        <f t="shared" si="9"/>
        <v>7075.7</v>
      </c>
      <c r="G45" s="105">
        <f t="shared" si="9"/>
        <v>8695.56</v>
      </c>
      <c r="H45" s="105">
        <f t="shared" si="9"/>
        <v>19736.509570000002</v>
      </c>
      <c r="I45" s="105">
        <f t="shared" si="9"/>
        <v>28656.699999999997</v>
      </c>
      <c r="J45" s="105">
        <f t="shared" si="9"/>
        <v>163316.50999999998</v>
      </c>
      <c r="K45" s="105">
        <f t="shared" si="9"/>
        <v>103624.8175</v>
      </c>
      <c r="L45" s="105">
        <f t="shared" si="9"/>
        <v>72024.759999999995</v>
      </c>
      <c r="M45" s="103"/>
      <c r="N45" s="49"/>
      <c r="O45" s="49"/>
    </row>
    <row r="46" spans="1:19" ht="15.75" x14ac:dyDescent="0.25">
      <c r="A46" s="103"/>
      <c r="B46" s="101"/>
      <c r="C46" s="101"/>
      <c r="D46" s="101"/>
      <c r="E46" s="106" t="s">
        <v>58</v>
      </c>
      <c r="F46" s="106"/>
      <c r="G46" s="81"/>
      <c r="H46" s="81"/>
      <c r="I46" s="81" t="s">
        <v>58</v>
      </c>
      <c r="J46" s="81" t="s">
        <v>58</v>
      </c>
      <c r="K46" s="81" t="s">
        <v>58</v>
      </c>
      <c r="L46" s="81" t="s">
        <v>58</v>
      </c>
      <c r="M46" s="103"/>
      <c r="N46" s="49"/>
      <c r="O46" s="49"/>
    </row>
    <row r="47" spans="1:19" ht="21" x14ac:dyDescent="0.35">
      <c r="A47" s="107"/>
      <c r="B47" s="108"/>
      <c r="C47" s="108"/>
      <c r="D47" s="108"/>
      <c r="E47" s="107"/>
      <c r="F47" s="107"/>
      <c r="G47" s="107"/>
      <c r="H47" s="107"/>
      <c r="I47" s="109"/>
      <c r="J47" s="109"/>
      <c r="K47" s="109"/>
      <c r="L47" s="107"/>
      <c r="M47" s="110" t="s">
        <v>57</v>
      </c>
      <c r="N47" s="49"/>
      <c r="O47" s="49"/>
    </row>
    <row r="48" spans="1:19" hidden="1" x14ac:dyDescent="0.25">
      <c r="A48" s="107"/>
      <c r="B48" s="108"/>
      <c r="C48" s="108"/>
      <c r="D48" s="108"/>
      <c r="E48" s="107"/>
      <c r="F48" s="107"/>
      <c r="G48" s="111"/>
      <c r="H48" s="112" t="s">
        <v>72</v>
      </c>
      <c r="I48" s="112" t="s">
        <v>73</v>
      </c>
      <c r="J48" s="113"/>
      <c r="K48" s="107"/>
      <c r="L48" s="107"/>
      <c r="M48" s="107"/>
      <c r="N48" s="49"/>
      <c r="O48" s="49"/>
    </row>
    <row r="49" spans="1:13" ht="16.5" hidden="1" customHeight="1" x14ac:dyDescent="0.25">
      <c r="A49" s="107"/>
      <c r="B49" s="108"/>
      <c r="C49" s="108"/>
      <c r="D49" s="108"/>
      <c r="E49" s="107"/>
      <c r="F49" s="107"/>
      <c r="G49" s="107"/>
      <c r="H49" s="114">
        <v>7541.2681000000002</v>
      </c>
      <c r="I49" s="115">
        <v>7052.33</v>
      </c>
      <c r="J49" s="116"/>
      <c r="K49" s="117"/>
      <c r="L49" s="117"/>
      <c r="M49" s="107"/>
    </row>
    <row r="50" spans="1:13" ht="15" hidden="1" customHeight="1" x14ac:dyDescent="0.25">
      <c r="A50" s="49"/>
      <c r="B50" s="49"/>
      <c r="C50" s="49"/>
      <c r="D50" s="49"/>
      <c r="E50" s="49"/>
      <c r="F50" s="49"/>
      <c r="G50" s="49"/>
      <c r="H50" s="56"/>
      <c r="I50" s="60"/>
      <c r="J50" s="61"/>
      <c r="K50" s="62"/>
      <c r="L50" s="62"/>
    </row>
    <row r="51" spans="1:13" ht="15.75" hidden="1" customHeight="1" x14ac:dyDescent="0.25">
      <c r="A51" s="49"/>
      <c r="B51" s="49"/>
      <c r="C51" s="49"/>
      <c r="D51" s="49"/>
      <c r="E51" s="49"/>
      <c r="F51" s="49"/>
      <c r="G51" s="49"/>
      <c r="H51" s="56"/>
      <c r="I51" s="60"/>
      <c r="J51" s="61"/>
      <c r="K51" s="62"/>
      <c r="L51" s="62"/>
    </row>
    <row r="52" spans="1:13" ht="15.75" hidden="1" x14ac:dyDescent="0.25">
      <c r="A52" s="49"/>
      <c r="B52" s="49"/>
      <c r="C52" s="49"/>
      <c r="D52" s="49"/>
      <c r="E52" s="49"/>
      <c r="F52" s="49"/>
      <c r="G52" s="53"/>
      <c r="H52" s="56">
        <v>1673.6089300000001</v>
      </c>
      <c r="I52" s="60">
        <v>1643.23</v>
      </c>
      <c r="J52" s="61"/>
      <c r="K52" s="62"/>
      <c r="L52" s="62"/>
    </row>
    <row r="53" spans="1:13" hidden="1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4" spans="1:13" hidden="1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</row>
    <row r="55" spans="1:13" hidden="1" x14ac:dyDescent="0.2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</row>
    <row r="56" spans="1:13" hidden="1" x14ac:dyDescent="0.2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</row>
    <row r="57" spans="1:13" x14ac:dyDescent="0.2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3" x14ac:dyDescent="0.2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</row>
    <row r="59" spans="1:13" x14ac:dyDescent="0.25">
      <c r="H59" s="31"/>
    </row>
    <row r="185" ht="15" customHeight="1" x14ac:dyDescent="0.25"/>
  </sheetData>
  <mergeCells count="25">
    <mergeCell ref="A3:M3"/>
    <mergeCell ref="I1:M1"/>
    <mergeCell ref="K2:M2"/>
    <mergeCell ref="M11:M13"/>
    <mergeCell ref="M6:M7"/>
    <mergeCell ref="B10:K10"/>
    <mergeCell ref="A11:A13"/>
    <mergeCell ref="B11:B13"/>
    <mergeCell ref="C11:C13"/>
    <mergeCell ref="D11:D13"/>
    <mergeCell ref="E11:E13"/>
    <mergeCell ref="F11:F13"/>
    <mergeCell ref="G11:G13"/>
    <mergeCell ref="H11:H13"/>
    <mergeCell ref="A9:L9"/>
    <mergeCell ref="I11:I13"/>
    <mergeCell ref="L11:L13"/>
    <mergeCell ref="E6:L6"/>
    <mergeCell ref="A8:M8"/>
    <mergeCell ref="J11:J13"/>
    <mergeCell ref="K11:K13"/>
    <mergeCell ref="A6:A7"/>
    <mergeCell ref="B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2"/>
  <sheetViews>
    <sheetView workbookViewId="0">
      <selection activeCell="E13" sqref="E13"/>
    </sheetView>
  </sheetViews>
  <sheetFormatPr defaultRowHeight="15" x14ac:dyDescent="0.25"/>
  <cols>
    <col min="2" max="2" width="75.85546875" customWidth="1"/>
    <col min="3" max="3" width="23.5703125" customWidth="1"/>
    <col min="4" max="4" width="20.5703125" customWidth="1"/>
    <col min="5" max="5" width="19.5703125" customWidth="1"/>
    <col min="6" max="6" width="17.5703125" customWidth="1"/>
    <col min="7" max="7" width="22.42578125" customWidth="1"/>
  </cols>
  <sheetData>
    <row r="3" spans="2:8" ht="34.5" customHeight="1" x14ac:dyDescent="0.25">
      <c r="B3" s="63"/>
      <c r="C3" s="64" t="s">
        <v>85</v>
      </c>
      <c r="D3" s="64" t="s">
        <v>86</v>
      </c>
      <c r="E3" s="64" t="s">
        <v>87</v>
      </c>
      <c r="F3" s="64" t="s">
        <v>88</v>
      </c>
      <c r="G3" s="64" t="s">
        <v>0</v>
      </c>
      <c r="H3" s="55"/>
    </row>
    <row r="4" spans="2:8" ht="30" x14ac:dyDescent="0.25">
      <c r="B4" s="14" t="s">
        <v>80</v>
      </c>
      <c r="C4" s="67">
        <f>C5+C6</f>
        <v>46716.417909999996</v>
      </c>
      <c r="D4" s="66">
        <f>D5+D6</f>
        <v>31300</v>
      </c>
      <c r="E4" s="66">
        <f t="shared" ref="E4:F4" si="0">E5+E6</f>
        <v>15416.41791</v>
      </c>
      <c r="F4" s="67">
        <f t="shared" si="0"/>
        <v>234.75586889447231</v>
      </c>
      <c r="G4" s="68">
        <f>C4+F4</f>
        <v>46951.173778894467</v>
      </c>
      <c r="H4" s="55"/>
    </row>
    <row r="5" spans="2:8" ht="36.75" customHeight="1" x14ac:dyDescent="0.25">
      <c r="B5" s="14" t="s">
        <v>89</v>
      </c>
      <c r="C5" s="66">
        <f>D5+E5</f>
        <v>34029.850749999998</v>
      </c>
      <c r="D5" s="66">
        <v>22800</v>
      </c>
      <c r="E5" s="66">
        <v>11229.85075</v>
      </c>
      <c r="F5" s="66">
        <f t="shared" ref="F5:F6" si="1">C5/99.5%*0.5%</f>
        <v>171.00427512562811</v>
      </c>
      <c r="G5" s="69">
        <f t="shared" ref="G5:G9" si="2">C5+F5</f>
        <v>34200.855025125624</v>
      </c>
      <c r="H5" s="55"/>
    </row>
    <row r="6" spans="2:8" ht="36.75" customHeight="1" x14ac:dyDescent="0.25">
      <c r="B6" s="14" t="s">
        <v>90</v>
      </c>
      <c r="C6" s="66">
        <f>D6+E6</f>
        <v>12686.567159999999</v>
      </c>
      <c r="D6" s="66">
        <v>8500</v>
      </c>
      <c r="E6" s="66">
        <v>4186.5671599999996</v>
      </c>
      <c r="F6" s="66">
        <f t="shared" si="1"/>
        <v>63.751593768844216</v>
      </c>
      <c r="G6" s="69">
        <f t="shared" si="2"/>
        <v>12750.318753768843</v>
      </c>
      <c r="H6" s="55"/>
    </row>
    <row r="7" spans="2:8" ht="45" x14ac:dyDescent="0.25">
      <c r="B7" s="14" t="s">
        <v>79</v>
      </c>
      <c r="C7" s="67">
        <f>D7+E7</f>
        <v>49420.149250000002</v>
      </c>
      <c r="D7" s="66">
        <f>D8+D9</f>
        <v>33111.5</v>
      </c>
      <c r="E7" s="66">
        <f>E8+E9</f>
        <v>16308.649249999999</v>
      </c>
      <c r="F7" s="67">
        <f>F8+F9</f>
        <v>248.34245854271353</v>
      </c>
      <c r="G7" s="68">
        <f>C7+F7</f>
        <v>49668.491708542715</v>
      </c>
      <c r="H7" s="55"/>
    </row>
    <row r="8" spans="2:8" ht="45.75" customHeight="1" x14ac:dyDescent="0.25">
      <c r="B8" s="14" t="s">
        <v>89</v>
      </c>
      <c r="C8" s="66">
        <f>D8+E8</f>
        <v>36733.582089999996</v>
      </c>
      <c r="D8" s="66">
        <v>24611.5</v>
      </c>
      <c r="E8" s="66">
        <v>12122.08209</v>
      </c>
      <c r="F8" s="66">
        <f>C8/99.5%*0.5%</f>
        <v>184.59086477386933</v>
      </c>
      <c r="G8" s="69">
        <f t="shared" si="2"/>
        <v>36918.172954773865</v>
      </c>
      <c r="H8" s="55"/>
    </row>
    <row r="9" spans="2:8" ht="51" customHeight="1" x14ac:dyDescent="0.25">
      <c r="B9" s="14" t="s">
        <v>90</v>
      </c>
      <c r="C9" s="66">
        <f>D9+E9</f>
        <v>12686.567159999999</v>
      </c>
      <c r="D9" s="66">
        <v>8500</v>
      </c>
      <c r="E9" s="66">
        <v>4186.5671599999996</v>
      </c>
      <c r="F9" s="66">
        <f>C9/99.5%*0.5%</f>
        <v>63.751593768844216</v>
      </c>
      <c r="G9" s="69">
        <f t="shared" si="2"/>
        <v>12750.318753768843</v>
      </c>
      <c r="H9" s="55"/>
    </row>
    <row r="10" spans="2:8" x14ac:dyDescent="0.25">
      <c r="C10" s="65"/>
      <c r="D10" s="65"/>
      <c r="E10" s="65"/>
      <c r="F10" s="65"/>
      <c r="G10" s="65"/>
    </row>
    <row r="12" spans="2:8" x14ac:dyDescent="0.25">
      <c r="C12">
        <v>10000</v>
      </c>
      <c r="D12" s="70">
        <f>C12/99.5%*0.5%</f>
        <v>50.251256281407031</v>
      </c>
      <c r="E12" s="70">
        <f>C12+D12</f>
        <v>10050.251256281406</v>
      </c>
    </row>
  </sheetData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ТАБЛИЦА 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Зенченко Людмила Васильевна</dc:creator>
  <cp:lastModifiedBy>Зенченко Людмила Васильевна</cp:lastModifiedBy>
  <cp:lastPrinted>2025-01-29T05:54:56Z</cp:lastPrinted>
  <dcterms:created xsi:type="dcterms:W3CDTF">2014-12-18T10:19:15Z</dcterms:created>
  <dcterms:modified xsi:type="dcterms:W3CDTF">2025-01-29T06:46:56Z</dcterms:modified>
</cp:coreProperties>
</file>